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definedNames>
    <definedName name="_xlnm.Print_Area" localSheetId="0">Sheet1!$B$1:$V$50</definedName>
  </definedNames>
  <calcPr calcId="125725"/>
</workbook>
</file>

<file path=xl/calcChain.xml><?xml version="1.0" encoding="utf-8"?>
<calcChain xmlns="http://schemas.openxmlformats.org/spreadsheetml/2006/main">
  <c r="T13" i="1"/>
  <c r="S13" s="1"/>
  <c r="T12"/>
  <c r="S12" s="1"/>
  <c r="T11"/>
  <c r="S11" s="1"/>
  <c r="T10"/>
  <c r="S10" s="1"/>
  <c r="T9"/>
  <c r="S9" s="1"/>
  <c r="T8"/>
  <c r="S8" s="1"/>
  <c r="T7"/>
  <c r="S7" s="1"/>
  <c r="T6"/>
  <c r="S6" s="1"/>
  <c r="T5"/>
  <c r="S5" s="1"/>
  <c r="T4"/>
  <c r="S4" s="1"/>
  <c r="U13"/>
  <c r="U12"/>
  <c r="U11"/>
  <c r="U10"/>
  <c r="U9"/>
  <c r="U8"/>
  <c r="U7"/>
  <c r="U6"/>
  <c r="U5"/>
  <c r="U4"/>
  <c r="V13"/>
  <c r="V12"/>
  <c r="V11"/>
  <c r="V10"/>
  <c r="V9"/>
  <c r="V8"/>
  <c r="V7"/>
  <c r="V6"/>
  <c r="V5"/>
  <c r="V4"/>
</calcChain>
</file>

<file path=xl/sharedStrings.xml><?xml version="1.0" encoding="utf-8"?>
<sst xmlns="http://schemas.openxmlformats.org/spreadsheetml/2006/main" count="60" uniqueCount="59">
  <si>
    <t>Titratable Acidity (TA)</t>
  </si>
  <si>
    <t>pH</t>
  </si>
  <si>
    <t>Sample Name</t>
  </si>
  <si>
    <t>(mL)</t>
  </si>
  <si>
    <t>(oz.)</t>
  </si>
  <si>
    <t>Address:</t>
  </si>
  <si>
    <t>Phone:</t>
  </si>
  <si>
    <t>Email:</t>
  </si>
  <si>
    <t xml:space="preserve">Fill Volume </t>
  </si>
  <si>
    <t>Extra</t>
  </si>
  <si>
    <t>Coupon:</t>
  </si>
  <si>
    <t>Business:</t>
  </si>
  <si>
    <t>$</t>
  </si>
  <si>
    <t>VDK's by Headspace GC</t>
  </si>
  <si>
    <t>Gluten by ELISA</t>
  </si>
  <si>
    <t>Dissolved CO2</t>
  </si>
  <si>
    <t xml:space="preserve"> </t>
  </si>
  <si>
    <t>Dissolved CO2 &amp; Air</t>
  </si>
  <si>
    <t>Fill &amp; Headspace Volume</t>
  </si>
  <si>
    <t>Sample Volume</t>
  </si>
  <si>
    <t>Rush?</t>
  </si>
  <si>
    <t>Cans</t>
  </si>
  <si>
    <t>Bottles/</t>
  </si>
  <si>
    <t>Ship Samples to:</t>
  </si>
  <si>
    <t>AAR</t>
  </si>
  <si>
    <t>2517 Advance Rd Ste A</t>
  </si>
  <si>
    <t>Madison, WI  53718</t>
  </si>
  <si>
    <t>Name:</t>
  </si>
  <si>
    <t>Fermentable Saccharides</t>
  </si>
  <si>
    <t>608-622-7522</t>
  </si>
  <si>
    <t>www.aarlab.com</t>
  </si>
  <si>
    <t xml:space="preserve">AAR is TTB Certified in Beer, </t>
  </si>
  <si>
    <t>Wine &amp; Distilled Spirits</t>
  </si>
  <si>
    <t>Lead by ICP-MS</t>
  </si>
  <si>
    <t>As,Cd,Hg,Pb by ICP-MS</t>
  </si>
  <si>
    <t>Alcohol (ABV) by GC-FID</t>
  </si>
  <si>
    <t>Alcohol ABV/ABW 20/60</t>
  </si>
  <si>
    <t>Legal ABV/ABW 20/60</t>
  </si>
  <si>
    <t>Carbs/Calories + ABV</t>
  </si>
  <si>
    <t xml:space="preserve">Full Nutrional Facts </t>
  </si>
  <si>
    <t>Core4 - qPCR - Yeast/Bact</t>
  </si>
  <si>
    <t>Fusel Alcohol Profile</t>
  </si>
  <si>
    <t>Cations (Na,K,Mg,Ca)</t>
  </si>
  <si>
    <t>Iron Content</t>
  </si>
  <si>
    <t>Order Notes or Requests:</t>
  </si>
  <si>
    <t>Bitterness IBU</t>
  </si>
  <si>
    <t>Legal - Add On</t>
  </si>
  <si>
    <t>FAN (YAN) Free Amino</t>
  </si>
  <si>
    <t>Color (SRM)</t>
  </si>
  <si>
    <t>Final Gravity + (AE)</t>
  </si>
  <si>
    <t>Tristimulus</t>
  </si>
  <si>
    <t>Sugar Profile by HPLC</t>
  </si>
  <si>
    <t>Ash</t>
  </si>
  <si>
    <t>Protein</t>
  </si>
  <si>
    <t>Total Dietary Fiber (TDF)</t>
  </si>
  <si>
    <t xml:space="preserve">Total Fat </t>
  </si>
  <si>
    <t>Total Polyphenols</t>
  </si>
  <si>
    <t>Iso Alpha Acids by HPLC</t>
  </si>
  <si>
    <t>AAR LAB - BEER-SAMPLE SUBMISSION FORM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</si>
</sst>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u/>
      <sz val="11"/>
      <color theme="1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6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/>
    <xf numFmtId="0" fontId="0" fillId="0" borderId="3" xfId="0" applyBorder="1" applyAlignment="1">
      <alignment horizontal="center"/>
    </xf>
    <xf numFmtId="0" fontId="0" fillId="0" borderId="10" xfId="0" applyBorder="1" applyAlignment="1" applyProtection="1">
      <alignment horizontal="right"/>
    </xf>
    <xf numFmtId="0" fontId="0" fillId="0" borderId="10" xfId="0" applyFill="1" applyBorder="1" applyAlignment="1" applyProtection="1">
      <alignment horizontal="right"/>
      <protection hidden="1"/>
    </xf>
    <xf numFmtId="0" fontId="0" fillId="0" borderId="10" xfId="0" applyBorder="1" applyAlignment="1" applyProtection="1">
      <alignment horizontal="right"/>
      <protection hidden="1"/>
    </xf>
    <xf numFmtId="0" fontId="0" fillId="0" borderId="10" xfId="0" applyBorder="1"/>
    <xf numFmtId="0" fontId="0" fillId="0" borderId="0" xfId="0" applyAlignment="1">
      <alignment horizontal="right"/>
    </xf>
    <xf numFmtId="0" fontId="0" fillId="0" borderId="0" xfId="0" applyBorder="1"/>
    <xf numFmtId="2" fontId="0" fillId="0" borderId="1" xfId="0" applyNumberFormat="1" applyBorder="1"/>
    <xf numFmtId="0" fontId="0" fillId="0" borderId="5" xfId="0" applyFill="1" applyBorder="1" applyAlignment="1" applyProtection="1">
      <alignment horizontal="right"/>
      <protection hidden="1"/>
    </xf>
    <xf numFmtId="0" fontId="0" fillId="0" borderId="9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0" xfId="0" applyProtection="1"/>
    <xf numFmtId="0" fontId="0" fillId="0" borderId="0" xfId="0" applyBorder="1" applyAlignment="1" applyProtection="1">
      <alignment horizontal="center"/>
    </xf>
    <xf numFmtId="0" fontId="4" fillId="0" borderId="14" xfId="0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15" xfId="0" applyFont="1" applyBorder="1" applyAlignment="1"/>
    <xf numFmtId="0" fontId="4" fillId="0" borderId="0" xfId="0" applyFont="1" applyBorder="1" applyAlignment="1"/>
    <xf numFmtId="0" fontId="4" fillId="0" borderId="16" xfId="0" applyFont="1" applyBorder="1" applyAlignment="1"/>
    <xf numFmtId="0" fontId="0" fillId="0" borderId="12" xfId="0" applyBorder="1" applyAlignment="1"/>
    <xf numFmtId="0" fontId="0" fillId="0" borderId="7" xfId="0" applyBorder="1" applyAlignment="1"/>
    <xf numFmtId="0" fontId="0" fillId="0" borderId="13" xfId="0" applyBorder="1" applyAlignment="1"/>
    <xf numFmtId="0" fontId="0" fillId="0" borderId="15" xfId="0" applyBorder="1" applyAlignment="1"/>
    <xf numFmtId="0" fontId="3" fillId="2" borderId="11" xfId="0" applyFont="1" applyFill="1" applyBorder="1" applyProtection="1">
      <protection locked="0"/>
    </xf>
    <xf numFmtId="0" fontId="3" fillId="2" borderId="0" xfId="0" applyFont="1" applyFill="1" applyProtection="1">
      <protection locked="0"/>
    </xf>
    <xf numFmtId="0" fontId="5" fillId="0" borderId="0" xfId="0" applyFont="1"/>
    <xf numFmtId="0" fontId="6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17" xfId="0" applyFill="1" applyBorder="1" applyAlignment="1" applyProtection="1">
      <alignment horizontal="right"/>
      <protection hidden="1"/>
    </xf>
    <xf numFmtId="0" fontId="0" fillId="0" borderId="0" xfId="0" applyFill="1" applyBorder="1" applyAlignment="1" applyProtection="1">
      <alignment horizontal="left"/>
      <protection hidden="1"/>
    </xf>
    <xf numFmtId="0" fontId="7" fillId="0" borderId="0" xfId="1" applyAlignment="1" applyProtection="1">
      <alignment horizontal="right"/>
    </xf>
    <xf numFmtId="0" fontId="0" fillId="0" borderId="2" xfId="0" applyBorder="1"/>
    <xf numFmtId="0" fontId="0" fillId="0" borderId="18" xfId="0" applyBorder="1"/>
    <xf numFmtId="0" fontId="0" fillId="0" borderId="19" xfId="0" applyBorder="1"/>
    <xf numFmtId="2" fontId="0" fillId="0" borderId="0" xfId="0" applyNumberFormat="1" applyBorder="1"/>
    <xf numFmtId="0" fontId="0" fillId="0" borderId="19" xfId="0" applyBorder="1" applyProtection="1">
      <protection locked="0"/>
    </xf>
    <xf numFmtId="0" fontId="0" fillId="0" borderId="20" xfId="0" applyBorder="1" applyProtection="1">
      <protection locked="0"/>
    </xf>
    <xf numFmtId="0" fontId="0" fillId="0" borderId="15" xfId="0" applyBorder="1" applyAlignment="1">
      <alignment horizontal="center"/>
    </xf>
    <xf numFmtId="0" fontId="3" fillId="0" borderId="0" xfId="0" applyFont="1"/>
    <xf numFmtId="0" fontId="0" fillId="0" borderId="11" xfId="0" applyBorder="1" applyAlignment="1" applyProtection="1">
      <alignment horizontal="center" vertical="top" wrapText="1"/>
      <protection locked="0"/>
    </xf>
    <xf numFmtId="0" fontId="0" fillId="0" borderId="0" xfId="0" applyBorder="1" applyAlignment="1" applyProtection="1">
      <alignment horizontal="center" vertical="top" wrapText="1"/>
      <protection locked="0"/>
    </xf>
    <xf numFmtId="0" fontId="0" fillId="0" borderId="21" xfId="0" applyBorder="1" applyAlignment="1" applyProtection="1">
      <alignment horizontal="center" vertical="top" wrapText="1"/>
      <protection locked="0"/>
    </xf>
    <xf numFmtId="0" fontId="0" fillId="0" borderId="22" xfId="0" applyBorder="1" applyAlignment="1" applyProtection="1">
      <alignment horizontal="center" vertical="top" wrapText="1"/>
      <protection locked="0"/>
    </xf>
    <xf numFmtId="0" fontId="0" fillId="0" borderId="23" xfId="0" applyBorder="1" applyAlignment="1" applyProtection="1">
      <alignment horizontal="center" vertical="top" wrapText="1"/>
      <protection locked="0"/>
    </xf>
    <xf numFmtId="0" fontId="0" fillId="0" borderId="24" xfId="0" applyBorder="1" applyAlignment="1" applyProtection="1">
      <alignment horizontal="center" vertical="top" wrapText="1"/>
      <protection locked="0"/>
    </xf>
    <xf numFmtId="0" fontId="0" fillId="0" borderId="2" xfId="0" applyBorder="1" applyAlignment="1" applyProtection="1">
      <alignment horizontal="left"/>
      <protection locked="0"/>
    </xf>
    <xf numFmtId="0" fontId="0" fillId="0" borderId="3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2" xfId="0" applyBorder="1" applyAlignment="1" applyProtection="1">
      <protection locked="0"/>
    </xf>
    <xf numFmtId="0" fontId="0" fillId="0" borderId="5" xfId="0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5" Type="http://schemas.openxmlformats.org/officeDocument/2006/relationships/image" Target="../media/image5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85725</xdr:colOff>
      <xdr:row>4</xdr:row>
      <xdr:rowOff>4763</xdr:rowOff>
    </xdr:from>
    <xdr:to>
      <xdr:col>2</xdr:col>
      <xdr:colOff>195263</xdr:colOff>
      <xdr:row>13</xdr:row>
      <xdr:rowOff>171449</xdr:rowOff>
    </xdr:to>
    <xdr:sp macro="" textlink="">
      <xdr:nvSpPr>
        <xdr:cNvPr id="2" name="Down Arrow 1"/>
        <xdr:cNvSpPr/>
      </xdr:nvSpPr>
      <xdr:spPr>
        <a:xfrm>
          <a:off x="1800225" y="404813"/>
          <a:ext cx="109538" cy="196691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3</xdr:col>
      <xdr:colOff>66676</xdr:colOff>
      <xdr:row>5</xdr:row>
      <xdr:rowOff>9525</xdr:rowOff>
    </xdr:from>
    <xdr:to>
      <xdr:col>3</xdr:col>
      <xdr:colOff>180975</xdr:colOff>
      <xdr:row>13</xdr:row>
      <xdr:rowOff>171450</xdr:rowOff>
    </xdr:to>
    <xdr:sp macro="" textlink="">
      <xdr:nvSpPr>
        <xdr:cNvPr id="3" name="Down Arrow 2"/>
        <xdr:cNvSpPr/>
      </xdr:nvSpPr>
      <xdr:spPr>
        <a:xfrm>
          <a:off x="2047876" y="609600"/>
          <a:ext cx="114299" cy="1762125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4</xdr:col>
      <xdr:colOff>71439</xdr:colOff>
      <xdr:row>6</xdr:row>
      <xdr:rowOff>4764</xdr:rowOff>
    </xdr:from>
    <xdr:to>
      <xdr:col>4</xdr:col>
      <xdr:colOff>171450</xdr:colOff>
      <xdr:row>13</xdr:row>
      <xdr:rowOff>176213</xdr:rowOff>
    </xdr:to>
    <xdr:sp macro="" textlink="">
      <xdr:nvSpPr>
        <xdr:cNvPr id="4" name="Down Arrow 3"/>
        <xdr:cNvSpPr/>
      </xdr:nvSpPr>
      <xdr:spPr>
        <a:xfrm>
          <a:off x="2319339" y="804864"/>
          <a:ext cx="100011" cy="157162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5</xdr:col>
      <xdr:colOff>71438</xdr:colOff>
      <xdr:row>7</xdr:row>
      <xdr:rowOff>4762</xdr:rowOff>
    </xdr:from>
    <xdr:to>
      <xdr:col>5</xdr:col>
      <xdr:colOff>166688</xdr:colOff>
      <xdr:row>13</xdr:row>
      <xdr:rowOff>171450</xdr:rowOff>
    </xdr:to>
    <xdr:sp macro="" textlink="">
      <xdr:nvSpPr>
        <xdr:cNvPr id="5" name="Down Arrow 4"/>
        <xdr:cNvSpPr/>
      </xdr:nvSpPr>
      <xdr:spPr>
        <a:xfrm>
          <a:off x="2586038" y="1004887"/>
          <a:ext cx="95250" cy="136683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6</xdr:col>
      <xdr:colOff>66675</xdr:colOff>
      <xdr:row>8</xdr:row>
      <xdr:rowOff>9526</xdr:rowOff>
    </xdr:from>
    <xdr:to>
      <xdr:col>6</xdr:col>
      <xdr:colOff>157163</xdr:colOff>
      <xdr:row>13</xdr:row>
      <xdr:rowOff>176213</xdr:rowOff>
    </xdr:to>
    <xdr:sp macro="" textlink="">
      <xdr:nvSpPr>
        <xdr:cNvPr id="6" name="Down Arrow 5"/>
        <xdr:cNvSpPr/>
      </xdr:nvSpPr>
      <xdr:spPr>
        <a:xfrm>
          <a:off x="2847975" y="1209676"/>
          <a:ext cx="90488" cy="1166812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7</xdr:col>
      <xdr:colOff>76199</xdr:colOff>
      <xdr:row>9</xdr:row>
      <xdr:rowOff>14286</xdr:rowOff>
    </xdr:from>
    <xdr:to>
      <xdr:col>7</xdr:col>
      <xdr:colOff>171450</xdr:colOff>
      <xdr:row>13</xdr:row>
      <xdr:rowOff>171450</xdr:rowOff>
    </xdr:to>
    <xdr:sp macro="" textlink="">
      <xdr:nvSpPr>
        <xdr:cNvPr id="7" name="Down Arrow 6"/>
        <xdr:cNvSpPr/>
      </xdr:nvSpPr>
      <xdr:spPr>
        <a:xfrm>
          <a:off x="3124199" y="1414461"/>
          <a:ext cx="95251" cy="957264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80965</xdr:colOff>
      <xdr:row>10</xdr:row>
      <xdr:rowOff>4762</xdr:rowOff>
    </xdr:from>
    <xdr:to>
      <xdr:col>8</xdr:col>
      <xdr:colOff>166689</xdr:colOff>
      <xdr:row>13</xdr:row>
      <xdr:rowOff>166688</xdr:rowOff>
    </xdr:to>
    <xdr:sp macro="" textlink="">
      <xdr:nvSpPr>
        <xdr:cNvPr id="8" name="Down Arrow 7"/>
        <xdr:cNvSpPr/>
      </xdr:nvSpPr>
      <xdr:spPr>
        <a:xfrm>
          <a:off x="3395665" y="1604962"/>
          <a:ext cx="85724" cy="762001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80963</xdr:colOff>
      <xdr:row>11</xdr:row>
      <xdr:rowOff>9525</xdr:rowOff>
    </xdr:from>
    <xdr:to>
      <xdr:col>9</xdr:col>
      <xdr:colOff>166688</xdr:colOff>
      <xdr:row>13</xdr:row>
      <xdr:rowOff>166688</xdr:rowOff>
    </xdr:to>
    <xdr:sp macro="" textlink="">
      <xdr:nvSpPr>
        <xdr:cNvPr id="9" name="Down Arrow 8"/>
        <xdr:cNvSpPr/>
      </xdr:nvSpPr>
      <xdr:spPr>
        <a:xfrm>
          <a:off x="3662363" y="1809750"/>
          <a:ext cx="85725" cy="557213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80964</xdr:colOff>
      <xdr:row>12</xdr:row>
      <xdr:rowOff>9525</xdr:rowOff>
    </xdr:from>
    <xdr:to>
      <xdr:col>10</xdr:col>
      <xdr:colOff>171449</xdr:colOff>
      <xdr:row>13</xdr:row>
      <xdr:rowOff>166688</xdr:rowOff>
    </xdr:to>
    <xdr:sp macro="" textlink="">
      <xdr:nvSpPr>
        <xdr:cNvPr id="12" name="Down Arrow 11"/>
        <xdr:cNvSpPr/>
      </xdr:nvSpPr>
      <xdr:spPr>
        <a:xfrm>
          <a:off x="3929064" y="2200275"/>
          <a:ext cx="90485" cy="3571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76200</xdr:colOff>
      <xdr:row>13</xdr:row>
      <xdr:rowOff>9525</xdr:rowOff>
    </xdr:from>
    <xdr:to>
      <xdr:col>11</xdr:col>
      <xdr:colOff>157163</xdr:colOff>
      <xdr:row>13</xdr:row>
      <xdr:rowOff>176213</xdr:rowOff>
    </xdr:to>
    <xdr:sp macro="" textlink="">
      <xdr:nvSpPr>
        <xdr:cNvPr id="13" name="Down Arrow 12"/>
        <xdr:cNvSpPr/>
      </xdr:nvSpPr>
      <xdr:spPr>
        <a:xfrm>
          <a:off x="4191000" y="2209800"/>
          <a:ext cx="80963" cy="16668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8</xdr:col>
      <xdr:colOff>19050</xdr:colOff>
      <xdr:row>3</xdr:row>
      <xdr:rowOff>57150</xdr:rowOff>
    </xdr:from>
    <xdr:to>
      <xdr:col>16</xdr:col>
      <xdr:colOff>247650</xdr:colOff>
      <xdr:row>3</xdr:row>
      <xdr:rowOff>152400</xdr:rowOff>
    </xdr:to>
    <xdr:sp macro="" textlink="">
      <xdr:nvSpPr>
        <xdr:cNvPr id="14" name="Right Arrow 13"/>
        <xdr:cNvSpPr/>
      </xdr:nvSpPr>
      <xdr:spPr>
        <a:xfrm>
          <a:off x="3333750" y="447675"/>
          <a:ext cx="23622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9</xdr:col>
      <xdr:colOff>0</xdr:colOff>
      <xdr:row>4</xdr:row>
      <xdr:rowOff>57151</xdr:rowOff>
    </xdr:from>
    <xdr:to>
      <xdr:col>16</xdr:col>
      <xdr:colOff>238125</xdr:colOff>
      <xdr:row>4</xdr:row>
      <xdr:rowOff>142875</xdr:rowOff>
    </xdr:to>
    <xdr:sp macro="" textlink="">
      <xdr:nvSpPr>
        <xdr:cNvPr id="15" name="Right Arrow 14"/>
        <xdr:cNvSpPr/>
      </xdr:nvSpPr>
      <xdr:spPr>
        <a:xfrm>
          <a:off x="3581400" y="647701"/>
          <a:ext cx="2105025" cy="8572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10</xdr:col>
      <xdr:colOff>19050</xdr:colOff>
      <xdr:row>5</xdr:row>
      <xdr:rowOff>57150</xdr:rowOff>
    </xdr:from>
    <xdr:to>
      <xdr:col>16</xdr:col>
      <xdr:colOff>238125</xdr:colOff>
      <xdr:row>5</xdr:row>
      <xdr:rowOff>161924</xdr:rowOff>
    </xdr:to>
    <xdr:sp macro="" textlink="">
      <xdr:nvSpPr>
        <xdr:cNvPr id="16" name="Right Arrow 15"/>
        <xdr:cNvSpPr/>
      </xdr:nvSpPr>
      <xdr:spPr>
        <a:xfrm>
          <a:off x="3867150" y="847725"/>
          <a:ext cx="1819275" cy="104774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11</xdr:col>
      <xdr:colOff>19052</xdr:colOff>
      <xdr:row>6</xdr:row>
      <xdr:rowOff>47625</xdr:rowOff>
    </xdr:from>
    <xdr:to>
      <xdr:col>16</xdr:col>
      <xdr:colOff>238125</xdr:colOff>
      <xdr:row>6</xdr:row>
      <xdr:rowOff>142874</xdr:rowOff>
    </xdr:to>
    <xdr:sp macro="" textlink="">
      <xdr:nvSpPr>
        <xdr:cNvPr id="17" name="Right Arrow 16"/>
        <xdr:cNvSpPr/>
      </xdr:nvSpPr>
      <xdr:spPr>
        <a:xfrm>
          <a:off x="4133852" y="1038225"/>
          <a:ext cx="1552573" cy="95249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12</xdr:col>
      <xdr:colOff>9525</xdr:colOff>
      <xdr:row>7</xdr:row>
      <xdr:rowOff>38100</xdr:rowOff>
    </xdr:from>
    <xdr:to>
      <xdr:col>16</xdr:col>
      <xdr:colOff>238124</xdr:colOff>
      <xdr:row>7</xdr:row>
      <xdr:rowOff>142875</xdr:rowOff>
    </xdr:to>
    <xdr:sp macro="" textlink="">
      <xdr:nvSpPr>
        <xdr:cNvPr id="18" name="Right Arrow 17"/>
        <xdr:cNvSpPr/>
      </xdr:nvSpPr>
      <xdr:spPr>
        <a:xfrm>
          <a:off x="4391025" y="1228725"/>
          <a:ext cx="1295399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13</xdr:col>
      <xdr:colOff>9526</xdr:colOff>
      <xdr:row>8</xdr:row>
      <xdr:rowOff>28575</xdr:rowOff>
    </xdr:from>
    <xdr:to>
      <xdr:col>16</xdr:col>
      <xdr:colOff>247650</xdr:colOff>
      <xdr:row>8</xdr:row>
      <xdr:rowOff>133350</xdr:rowOff>
    </xdr:to>
    <xdr:sp macro="" textlink="">
      <xdr:nvSpPr>
        <xdr:cNvPr id="19" name="Right Arrow 18"/>
        <xdr:cNvSpPr/>
      </xdr:nvSpPr>
      <xdr:spPr>
        <a:xfrm>
          <a:off x="4657726" y="1419225"/>
          <a:ext cx="1038224" cy="10477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14</xdr:col>
      <xdr:colOff>19050</xdr:colOff>
      <xdr:row>9</xdr:row>
      <xdr:rowOff>38101</xdr:rowOff>
    </xdr:from>
    <xdr:to>
      <xdr:col>16</xdr:col>
      <xdr:colOff>247650</xdr:colOff>
      <xdr:row>9</xdr:row>
      <xdr:rowOff>133351</xdr:rowOff>
    </xdr:to>
    <xdr:sp macro="" textlink="">
      <xdr:nvSpPr>
        <xdr:cNvPr id="20" name="Right Arrow 19"/>
        <xdr:cNvSpPr/>
      </xdr:nvSpPr>
      <xdr:spPr>
        <a:xfrm>
          <a:off x="4933950" y="1628776"/>
          <a:ext cx="7620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endParaRPr lang="en-US" sz="1100"/>
        </a:p>
      </xdr:txBody>
    </xdr:sp>
    <xdr:clientData/>
  </xdr:twoCellAnchor>
  <xdr:twoCellAnchor>
    <xdr:from>
      <xdr:col>15</xdr:col>
      <xdr:colOff>9525</xdr:colOff>
      <xdr:row>10</xdr:row>
      <xdr:rowOff>47625</xdr:rowOff>
    </xdr:from>
    <xdr:to>
      <xdr:col>16</xdr:col>
      <xdr:colOff>238125</xdr:colOff>
      <xdr:row>10</xdr:row>
      <xdr:rowOff>142875</xdr:rowOff>
    </xdr:to>
    <xdr:sp macro="" textlink="">
      <xdr:nvSpPr>
        <xdr:cNvPr id="21" name="Right Arrow 20"/>
        <xdr:cNvSpPr/>
      </xdr:nvSpPr>
      <xdr:spPr>
        <a:xfrm>
          <a:off x="5191125" y="1838325"/>
          <a:ext cx="495300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 </a:t>
          </a:r>
        </a:p>
      </xdr:txBody>
    </xdr:sp>
    <xdr:clientData/>
  </xdr:twoCellAnchor>
  <xdr:twoCellAnchor>
    <xdr:from>
      <xdr:col>16</xdr:col>
      <xdr:colOff>9525</xdr:colOff>
      <xdr:row>11</xdr:row>
      <xdr:rowOff>57150</xdr:rowOff>
    </xdr:from>
    <xdr:to>
      <xdr:col>16</xdr:col>
      <xdr:colOff>247650</xdr:colOff>
      <xdr:row>11</xdr:row>
      <xdr:rowOff>152400</xdr:rowOff>
    </xdr:to>
    <xdr:sp macro="" textlink="">
      <xdr:nvSpPr>
        <xdr:cNvPr id="22" name="Right Arrow 21"/>
        <xdr:cNvSpPr/>
      </xdr:nvSpPr>
      <xdr:spPr>
        <a:xfrm>
          <a:off x="5457825" y="2047875"/>
          <a:ext cx="238125" cy="9525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tlCol="0" anchor="ctr"/>
        <a:lstStyle/>
        <a:p>
          <a:pPr algn="ctr"/>
          <a:r>
            <a:rPr lang="en-US" sz="1100"/>
            <a:t> </a:t>
          </a:r>
        </a:p>
      </xdr:txBody>
    </xdr:sp>
    <xdr:clientData/>
  </xdr:twoCellAnchor>
  <xdr:twoCellAnchor editAs="oneCell">
    <xdr:from>
      <xdr:col>13</xdr:col>
      <xdr:colOff>76200</xdr:colOff>
      <xdr:row>29</xdr:row>
      <xdr:rowOff>19050</xdr:rowOff>
    </xdr:from>
    <xdr:to>
      <xdr:col>21</xdr:col>
      <xdr:colOff>237543</xdr:colOff>
      <xdr:row>34</xdr:row>
      <xdr:rowOff>60325</xdr:rowOff>
    </xdr:to>
    <xdr:pic>
      <xdr:nvPicPr>
        <xdr:cNvPr id="25" name="Picture 24" descr="black logo new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676775" y="5895975"/>
          <a:ext cx="2199693" cy="1041400"/>
        </a:xfrm>
        <a:prstGeom prst="rect">
          <a:avLst/>
        </a:prstGeom>
      </xdr:spPr>
    </xdr:pic>
    <xdr:clientData/>
  </xdr:twoCellAnchor>
  <xdr:twoCellAnchor editAs="oneCell">
    <xdr:from>
      <xdr:col>13</xdr:col>
      <xdr:colOff>76200</xdr:colOff>
      <xdr:row>33</xdr:row>
      <xdr:rowOff>123825</xdr:rowOff>
    </xdr:from>
    <xdr:to>
      <xdr:col>16</xdr:col>
      <xdr:colOff>107830</xdr:colOff>
      <xdr:row>36</xdr:row>
      <xdr:rowOff>9525</xdr:rowOff>
    </xdr:to>
    <xdr:pic>
      <xdr:nvPicPr>
        <xdr:cNvPr id="26" name="Picture 25" descr="ASBCOG.png"/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4676775" y="6800850"/>
          <a:ext cx="831730" cy="485775"/>
        </a:xfrm>
        <a:prstGeom prst="rect">
          <a:avLst/>
        </a:prstGeom>
      </xdr:spPr>
    </xdr:pic>
    <xdr:clientData/>
  </xdr:twoCellAnchor>
  <xdr:twoCellAnchor editAs="oneCell">
    <xdr:from>
      <xdr:col>16</xdr:col>
      <xdr:colOff>104775</xdr:colOff>
      <xdr:row>34</xdr:row>
      <xdr:rowOff>47626</xdr:rowOff>
    </xdr:from>
    <xdr:to>
      <xdr:col>18</xdr:col>
      <xdr:colOff>238125</xdr:colOff>
      <xdr:row>36</xdr:row>
      <xdr:rowOff>155020</xdr:rowOff>
    </xdr:to>
    <xdr:pic>
      <xdr:nvPicPr>
        <xdr:cNvPr id="27" name="Picture 26" descr="TTB-logo.jpg"/>
        <xdr:cNvPicPr>
          <a:picLocks noChangeAspect="1"/>
        </xdr:cNvPicPr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xfrm>
          <a:off x="5505450" y="6924676"/>
          <a:ext cx="504825" cy="507444"/>
        </a:xfrm>
        <a:prstGeom prst="rect">
          <a:avLst/>
        </a:prstGeom>
      </xdr:spPr>
    </xdr:pic>
    <xdr:clientData/>
  </xdr:twoCellAnchor>
  <xdr:twoCellAnchor editAs="oneCell">
    <xdr:from>
      <xdr:col>19</xdr:col>
      <xdr:colOff>19050</xdr:colOff>
      <xdr:row>33</xdr:row>
      <xdr:rowOff>152400</xdr:rowOff>
    </xdr:from>
    <xdr:to>
      <xdr:col>21</xdr:col>
      <xdr:colOff>67091</xdr:colOff>
      <xdr:row>35</xdr:row>
      <xdr:rowOff>177675</xdr:rowOff>
    </xdr:to>
    <xdr:pic>
      <xdr:nvPicPr>
        <xdr:cNvPr id="28" name="Picture 27" descr="AOAC.png"/>
        <xdr:cNvPicPr>
          <a:picLocks noChangeAspect="1"/>
        </xdr:cNvPicPr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xfrm>
          <a:off x="6115050" y="6829425"/>
          <a:ext cx="590966" cy="425325"/>
        </a:xfrm>
        <a:prstGeom prst="rect">
          <a:avLst/>
        </a:prstGeom>
      </xdr:spPr>
    </xdr:pic>
    <xdr:clientData/>
  </xdr:twoCellAnchor>
  <xdr:twoCellAnchor>
    <xdr:from>
      <xdr:col>1</xdr:col>
      <xdr:colOff>161925</xdr:colOff>
      <xdr:row>8</xdr:row>
      <xdr:rowOff>190500</xdr:rowOff>
    </xdr:from>
    <xdr:to>
      <xdr:col>1</xdr:col>
      <xdr:colOff>1114425</xdr:colOff>
      <xdr:row>12</xdr:row>
      <xdr:rowOff>28575</xdr:rowOff>
    </xdr:to>
    <xdr:sp macro="" textlink="">
      <xdr:nvSpPr>
        <xdr:cNvPr id="29" name="TextBox 28"/>
        <xdr:cNvSpPr txBox="1"/>
      </xdr:nvSpPr>
      <xdr:spPr>
        <a:xfrm>
          <a:off x="161925" y="1828800"/>
          <a:ext cx="952500" cy="63817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algn="ctr"/>
          <a:r>
            <a:rPr lang="en-US" sz="1100"/>
            <a:t>Place</a:t>
          </a:r>
          <a:r>
            <a:rPr lang="en-US" sz="1100" baseline="0"/>
            <a:t> a X for each test you would like</a:t>
          </a:r>
          <a:endParaRPr lang="en-US" sz="1100"/>
        </a:p>
      </xdr:txBody>
    </xdr:sp>
    <xdr:clientData/>
  </xdr:twoCellAnchor>
  <xdr:twoCellAnchor>
    <xdr:from>
      <xdr:col>1</xdr:col>
      <xdr:colOff>1123950</xdr:colOff>
      <xdr:row>12</xdr:row>
      <xdr:rowOff>19050</xdr:rowOff>
    </xdr:from>
    <xdr:to>
      <xdr:col>1</xdr:col>
      <xdr:colOff>1400175</xdr:colOff>
      <xdr:row>13</xdr:row>
      <xdr:rowOff>114300</xdr:rowOff>
    </xdr:to>
    <xdr:cxnSp macro="">
      <xdr:nvCxnSpPr>
        <xdr:cNvPr id="31" name="Straight Arrow Connector 30"/>
        <xdr:cNvCxnSpPr/>
      </xdr:nvCxnSpPr>
      <xdr:spPr>
        <a:xfrm>
          <a:off x="1123950" y="2457450"/>
          <a:ext cx="276225" cy="295275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1</xdr:col>
      <xdr:colOff>790574</xdr:colOff>
      <xdr:row>47</xdr:row>
      <xdr:rowOff>11309</xdr:rowOff>
    </xdr:from>
    <xdr:to>
      <xdr:col>12</xdr:col>
      <xdr:colOff>63499</xdr:colOff>
      <xdr:row>49</xdr:row>
      <xdr:rowOff>152400</xdr:rowOff>
    </xdr:to>
    <xdr:pic>
      <xdr:nvPicPr>
        <xdr:cNvPr id="33" name="Picture 32" descr="aarbanner_2.jpeg"/>
        <xdr:cNvPicPr>
          <a:picLocks noChangeAspect="1"/>
        </xdr:cNvPicPr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xfrm>
          <a:off x="952499" y="9488684"/>
          <a:ext cx="3444875" cy="522091"/>
        </a:xfrm>
        <a:prstGeom prst="rect">
          <a:avLst/>
        </a:prstGeom>
      </xdr:spPr>
    </xdr:pic>
    <xdr:clientData/>
  </xdr:twoCellAnchor>
  <xdr:oneCellAnchor>
    <xdr:from>
      <xdr:col>24</xdr:col>
      <xdr:colOff>342900</xdr:colOff>
      <xdr:row>25</xdr:row>
      <xdr:rowOff>38100</xdr:rowOff>
    </xdr:from>
    <xdr:ext cx="184731" cy="264560"/>
    <xdr:sp macro="" textlink="">
      <xdr:nvSpPr>
        <xdr:cNvPr id="30" name="TextBox 29"/>
        <xdr:cNvSpPr txBox="1"/>
      </xdr:nvSpPr>
      <xdr:spPr>
        <a:xfrm>
          <a:off x="8648700" y="50863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aarlab.com/" TargetMode="Externa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E50"/>
  <sheetViews>
    <sheetView showGridLines="0" tabSelected="1" workbookViewId="0">
      <selection activeCell="C15" sqref="C15"/>
    </sheetView>
  </sheetViews>
  <sheetFormatPr defaultRowHeight="15"/>
  <cols>
    <col min="1" max="1" width="3.140625" customWidth="1"/>
    <col min="2" max="2" width="22.5703125" customWidth="1"/>
    <col min="3" max="16" width="4" customWidth="1"/>
    <col min="17" max="17" width="2.42578125" customWidth="1"/>
    <col min="18" max="18" width="3.140625" customWidth="1"/>
    <col min="19" max="19" width="4.85546875" customWidth="1"/>
    <col min="20" max="20" width="3.85546875" customWidth="1"/>
    <col min="21" max="21" width="4.28515625" customWidth="1"/>
    <col min="22" max="22" width="6.42578125" customWidth="1"/>
  </cols>
  <sheetData>
    <row r="1" spans="1:31" ht="19.5" thickBot="1">
      <c r="B1" s="65" t="s">
        <v>58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  <c r="O1" s="66"/>
      <c r="P1" s="66"/>
      <c r="Q1" s="66"/>
      <c r="R1" s="66"/>
      <c r="S1" s="67"/>
      <c r="T1" s="41"/>
      <c r="U1" s="1" t="s">
        <v>9</v>
      </c>
      <c r="V1" s="1"/>
    </row>
    <row r="2" spans="1:31">
      <c r="B2" s="1"/>
      <c r="Q2" s="61" t="s">
        <v>19</v>
      </c>
      <c r="R2" s="61"/>
      <c r="S2" s="61"/>
      <c r="T2" s="61"/>
      <c r="U2" s="60" t="s">
        <v>22</v>
      </c>
      <c r="V2" s="60"/>
    </row>
    <row r="3" spans="1:31" ht="15.75" thickBot="1">
      <c r="B3" s="1"/>
      <c r="C3" s="68" t="s">
        <v>2</v>
      </c>
      <c r="D3" s="68"/>
      <c r="E3" s="68"/>
      <c r="F3" s="68"/>
      <c r="G3" s="68"/>
      <c r="H3" s="68"/>
      <c r="R3" s="8" t="s">
        <v>20</v>
      </c>
      <c r="S3" s="1" t="s">
        <v>3</v>
      </c>
      <c r="T3" s="1" t="s">
        <v>4</v>
      </c>
      <c r="U3" s="1" t="s">
        <v>21</v>
      </c>
      <c r="V3" s="1" t="s">
        <v>12</v>
      </c>
    </row>
    <row r="4" spans="1:31" ht="15.75" customHeight="1" thickBot="1">
      <c r="B4" s="1"/>
      <c r="C4" s="49"/>
      <c r="D4" s="50"/>
      <c r="E4" s="50"/>
      <c r="F4" s="50"/>
      <c r="G4" s="50"/>
      <c r="H4" s="51"/>
      <c r="R4" s="15"/>
      <c r="S4" s="2">
        <f>T4*28</f>
        <v>0</v>
      </c>
      <c r="T4" s="2">
        <f>IF(C15="", 0, $A15)+IF(C16="", 0, $A16)+IF(C17="", 0, $A17)+IF(C18="", 0, $A18)+IF(C19="", 0, $A19)+IF(C20="", 0, $A20)+IF(C21="", 0, $A21)+IF(C22="", 0, $A22)+IF(C23="", 0, $A23)+IF(C24="", 0, $A24)+IF(C25="", 0, $A25)+IF(C26="", 0, $A26)+IF(C27="", 0, $A27)+IF(C28="", 0, $A28)+IF(C29="", 0, $A29)+IF(C30="", 0, $A30)+IF(C31="", 0, $A31)+IF(C32="", 0, $A32)+IF(C33="", 0, $A33)+IF(C34="", 0, $A34)+IF(C35="", 0, $A35)+IF(C36="", 0, $A36)+IF(C37="", 0, $A37)+IF(C38="", 0, $A38)+IF(C39="", 0, $A39)+IF(C40="", 0, $A40)+IF(C41="", 0, $A41)+IF(C42="", 0, $A42)+IF(C43="",0,$A43)+IF(C44="",0,$A44)+IF(C45="",0,$A45)+IF(C46="",0,$A46)+IF(C47="",0,$A47)</f>
        <v>0</v>
      </c>
      <c r="U4" s="2">
        <f>IF(C23="", 0, 2)+IF(C24="", 0, 2)+IF(C25="", 0, 2)+IF(C26="", 0, 2)</f>
        <v>0</v>
      </c>
      <c r="V4" s="10">
        <f>IF(W4=FALSE, 1, 1.5)*(IF(C15="", 0, M15)+IF(C16="", 0, M16)+IF(C17="", 0, M17)+IF(C18="", 0, M18)+IF(C19="", 0, M19)+IF(C20="", 0, M20)+IF(C21="", 0, M21)+IF(C22="", 0, M22)+IF(C23="", 0, M23)+IF(C24="", 0, M24)+IF(C25="", 0, M25)+IF(C26="", 0, M26)+IF(C27="", 0, M27)+IF(C28="", 0, M28)+IF(C29="", 0, M29)+IF(OR(C29="", W4=FALSE), 0, 16.666666)+IF(C30="", 0, M30)+IF(OR(C30="", W4=FALSE), 0, 50)+IF(C31="", 0, M31)+IF(C32="", 0, M32)+IF(C33="", 0, M33)+IF(C34="", 0, M34)+IF(C35="", 0, M35)+IF(C36="", 0, M36)+IF(C37="", 0, M37)+IF(C38="", 0, M38)+IF(C39="", 0, M39)+IF(C40="", 0, M40)+IF(C41="", 0, M41)+IF(C42="", 0, M42)+IF(C43="", 0, M43)+IF(C44="", 0, M44)+IF(C45="", 0, M45)+IF(C46="", 0, M46)+IF(C47="", 0, M47))</f>
        <v>0</v>
      </c>
      <c r="W4" s="27" t="b">
        <v>0</v>
      </c>
      <c r="X4" s="9"/>
      <c r="Y4" s="9"/>
      <c r="Z4" s="9"/>
      <c r="AA4" s="9"/>
      <c r="AB4" s="9"/>
      <c r="AC4" s="9"/>
      <c r="AD4" s="38"/>
      <c r="AE4" s="38"/>
    </row>
    <row r="5" spans="1:31" ht="15.75" customHeight="1" thickBot="1">
      <c r="D5" s="49"/>
      <c r="E5" s="50"/>
      <c r="F5" s="50"/>
      <c r="G5" s="50"/>
      <c r="H5" s="50"/>
      <c r="I5" s="51"/>
      <c r="R5" s="15"/>
      <c r="S5" s="2">
        <f t="shared" ref="S5:S13" si="0">T5*28</f>
        <v>0</v>
      </c>
      <c r="T5" s="2">
        <f>IF(D15="",0,$A15)+IF(D16="", 0, $A16)+IF(D17="", 0, $A17)+IF(D18="", 0, $A18)+IF(D19="", 0, $A19)+IF(D20="", 0, $A20)+IF(D21="", 0, $A21)+IF(D22="", 0, $A22)+IF(D23="", 0, $A23)+IF(D24="", 0, $A24)+IF(D25="", 0, $A25)+IF(D26="", 0, $A26)+IF(D27="", 0, $A27)+IF(D28="", 0, $A28)+IF(D29="", 0, $A29)+IF(D30="", 0, $A30)+IF(D31="", 0, $A31)+IF(D32="", 0, $A32)+IF(D33="", 0, $A33)+IF(D34="", 0, $A34)+IF(D35="", 0, $A35)+IF(D36="", 0, $A36)+IF(D37="", 0, $A37)+IF(D38="", 0, $A38)+IF(D39="", 0, $A39)+IF(D40="", 0, $A40)+IF(D41="", 0, $A41)+IF(D42="", 0, $A42)+IF(D43="", 0, $A43)+IF(D44="",0,$A44)+IF(D45="",0,$A45)+IF(D46="",0,$A46)+IF(D47="",0,$A47)</f>
        <v>0</v>
      </c>
      <c r="U5" s="2">
        <f>IF(D23="", 0, 2)+IF(D24="", 0, 2)+IF(D25="", 0, 2)+IF(D26="", 0, 2)</f>
        <v>0</v>
      </c>
      <c r="V5" s="10">
        <f>IF(W5=FALSE, 1, 1.5)*(IF(D15="", 0, M15)+IF(D16="", 0, M16)+IF(D17="", 0, M17)+IF(D18="", 0, M18)+IF(D19="", 0, M19)+IF(D20="", 0, M20)+IF(D21="", 0, M21)+IF(D22="", 0, M22)+IF(D23="", 0, M23)+IF(D24="", 0, M24)+IF(D25="", 0, M25)+IF(D26="", 0, M26)+IF(D27="", 0, M27)+IF(D28="", 0, M28)+IF(D29="", 0, M29)+IF(OR(D29="", W5=FALSE), 0, 16.666666)+IF(D30="", 0, M30)+IF(OR(D30="", W5=FALSE), 0, 50)+IF(D31="", 0, M31)+IF(D32="", 0, M32)+IF(D33="", 0, M33)+IF(D34="", 0, M34)+IF(D35="", 0, M35)+IF(D36="", 0, M36)+IF(D37="", 0, M37)+IF(D38="", 0, M38)+IF(D39="", 0, M39)+IF(D40="", 0, M40)+IF(D41="", 0, M41)+IF(D42="", 0, M42)+IF(D43="", 0, M43)+IF(D44="", 0, M44)+IF(D45="", 0, M45)+IF(D46="", 0, M46)+IF(D47="", 0, M47))</f>
        <v>0</v>
      </c>
      <c r="W5" s="28" t="b">
        <v>0</v>
      </c>
    </row>
    <row r="6" spans="1:31" ht="15.75" customHeight="1" thickBot="1">
      <c r="E6" s="49"/>
      <c r="F6" s="50"/>
      <c r="G6" s="50"/>
      <c r="H6" s="50"/>
      <c r="I6" s="50"/>
      <c r="J6" s="51"/>
      <c r="R6" s="15"/>
      <c r="S6" s="2">
        <f t="shared" si="0"/>
        <v>0</v>
      </c>
      <c r="T6" s="2">
        <f>IF(E15="",0,$A15)+IF(E16="",0,$A16)+IF(E17="", 0, $A17)+IF(E18="", 0, $A18)+IF(E19="", 0, $A19)+IF(E20="", 0, $A20)+IF(E21="", 0, $A21)+IF(E22="", 0, $A22)+IF(E23="", 0, $A23)+IF(E24="", 0, $A24)+IF(E25="", 0, $A25)+IF(E26="", 0, $A26)+IF(E27="", 0, $A27)+IF(E28="", 0, $A28)+IF(E29="", 0, $A29)+IF(E30="", 0, $A30)+IF(E31="", 0, $A31)+IF(E32="", 0, $A32)+IF(E33="", 0, $A33)+IF(E34="", 0, $A34)+IF(E35="", 0, $A35)+IF(E36="", 0, $A36)+IF(E37="", 0, $A37)+IF(E38="", 0, $A38)+IF(E39="", 0, $A39)+IF(E40="", 0, $A40)+IF(E41="", 0, $A41)+IF(E42="", 0, $A42)+IF(E43="", 0, $A43)+IF(E44="", 0, $A44)+IF(E45="",0,$A45)+IF(E46="",0,$A46)+IF(E47="",0,$A47)</f>
        <v>0</v>
      </c>
      <c r="U6" s="2">
        <f>IF(E23="", 0, 2)+IF(E24="", 0, 2)+IF(E25="", 0, 2)+IF(E26="", 0, 2)</f>
        <v>0</v>
      </c>
      <c r="V6" s="10">
        <f>IF(W6=FALSE, 1, 1.5)*(IF(E15="", 0, M15)+IF(E16="", 0, M16)+IF(E17="", 0, M17)+IF(E18="", 0, M18)+IF(E19="", 0, M19)+IF(E20="", 0, M20)+IF(E21="", 0, M21)+IF(E22="", 0, M22)+IF(E23="", 0, M23)+IF(E24="", 0, M24)+IF(E25="", 0, M25)+IF(E26="", 0, M26)+IF(E27="", 0, M27)+IF(E28="", 0, M28)+IF(E29="", 0, M29)+IF(OR(E29="", W6=FALSE), 0, 16.666666)+IF(E30="", 0, M30)+IF(OR(E30="", W6=FALSE), 0, 50)+IF(E31="", 0, M31)+IF(E32="", 0, M32)+IF(E33="", 0, M33)+IF(E34="", 0, M34)+IF(E35="", 0, M35)+IF(E36="", 0, M36)+IF(E37="", 0, M37)+IF(E38="", 0, M38)+IF(E39="", 0, M39)+IF(E40="", 0, M40)+IF(E41="", 0, M41)+IF(E42="", 0, M42)+IF(E43="", 0, M43)+IF(E44="", 0, M44)+IF(E45="", 0, M45)+IF(E46="", 0, M46)+IF(E47="", 0, M47))</f>
        <v>0</v>
      </c>
      <c r="W6" s="27" t="b">
        <v>0</v>
      </c>
      <c r="X6" s="9"/>
    </row>
    <row r="7" spans="1:31" ht="15.75" customHeight="1" thickBot="1">
      <c r="F7" s="55"/>
      <c r="G7" s="56"/>
      <c r="H7" s="56"/>
      <c r="I7" s="56"/>
      <c r="J7" s="56"/>
      <c r="K7" s="57"/>
      <c r="R7" s="15"/>
      <c r="S7" s="2">
        <f t="shared" si="0"/>
        <v>0</v>
      </c>
      <c r="T7" s="2">
        <f>IF(F15="",0,$A15)+IF(F16="",0,$A16)+IF(F17="",0,$A17)+IF(F18="", 0, $A18)+IF(F19="", 0, $A19)+IF(F20="", 0, $A20)+IF(F21="", 0, $A21)+IF(F22="", 0, $A22)+IF(F23="", 0, $A23)+IF(F24="", 0, $A24)+IF(F25="", 0, $A25)+IF(F26="", 0, $A26)+IF(F27="", 0, $A27)+IF(F28="", 0, $A28)+IF(F29="", 0, $A29)+IF(F30="", 0, $A30)+IF(F31="", 0, $A31)+IF(F32="", 0, $A32)+IF(F33="", 0, $A33)+IF(F34="", 0, $A34)+IF(F35="", 0, $A35)+IF(F36="", 0, $A36)+IF(F37="", 0, $A37)+IF(F38="", 0, $A38)+IF(F39="", 0, $A39)+IF(F40="", 0, $A40)+IF(F41="", 0, $A41)+IF(F42="", 0, $A42)+IF(F43="", 0, $A43)+IF(F44="", 0, $A44)+IF(F45="", 0, $A45)+IF(F46="",0,$A46)+IF(F47="",0,$A47)</f>
        <v>0</v>
      </c>
      <c r="U7" s="2">
        <f>IF(F23="", 0, 2)+IF(F24="", 0, 2)+IF(F25="", 0, 2)+IF(F26="", 0, 2)</f>
        <v>0</v>
      </c>
      <c r="V7" s="10">
        <f>IF(W7=FALSE, 1, 1.5)*(IF(F15="", 0, M15)+IF(F16="", 0, M16)+IF(F17="", 0, M17)+IF(F18="", 0, M18)+IF(F19="", 0, M19)+IF(F20="", 0, M20)+IF(F21="", 0, M21)+IF(F22="", 0, M22)+IF(F23="", 0, M23)+IF(F24="", 0, M24)+IF(F25="", 0, M25)+IF(F26="", 0, M26)+IF(F27="", 0, M27)+IF(F28="", 0, M28)+IF(F29="", 0, M29)+IF(OR(F29="", W7=FALSE), 0, 16.666666)+IF(F30="", 0, M30)+IF(OR(F30="", W7=FALSE), 0, 50)+IF(F31="", 0, M31)+IF(F32="", 0, M32)+IF(F33="", 0, M33)+IF(F34="", 0, M34)+IF(F35="", 0, M35)+IF(F36="", 0, M36)+IF(F37="", 0, M37)+IF(F38="", 0, M38)+IF(F39="", 0, M39)+IF(F40="", 0, M40)+IF(F41="", 0, M41)+IF(F42="", 0, M42)+IF(F43="", 0, M43)+IF(F44="", 0, M44)+IF(F45="", 0, M45)+IF(F46="", 0, M46)+IF(F47="", 0, M47))</f>
        <v>0</v>
      </c>
      <c r="W7" s="28" t="b">
        <v>0</v>
      </c>
    </row>
    <row r="8" spans="1:31" ht="15.75" customHeight="1" thickBot="1">
      <c r="G8" s="49"/>
      <c r="H8" s="50"/>
      <c r="I8" s="50"/>
      <c r="J8" s="50"/>
      <c r="K8" s="50"/>
      <c r="L8" s="51"/>
      <c r="R8" s="15"/>
      <c r="S8" s="2">
        <f t="shared" si="0"/>
        <v>0</v>
      </c>
      <c r="T8" s="2">
        <f>IF(G15="", 0, $A15)+IF(G16="", 0, $A16)+IF(G17="", 0, $A17)+IF(G18="", 0, $A18)+IF(G19="", 0, $A19)+IF(G20="", 0, $A20)+IF(G21="", 0, $A21)+IF(G22="", 0, $A22)+IF(G23="", 0, $A23)+IF(G24="", 0, $A24)+IF(G25="", 0, $A25)+IF(G26="", 0, $A26)+IF(G27="", 0, $A27)+IF(G28="", 0, $A28)+IF(G29="", 0, $A29)+IF(G30="", 0, $A30)+IF(G31="", 0, $A31)+IF(G32="", 0, $A32)+IF(G33="", 0, $A33)+IF(G34="", 0, $A34)+IF(G35="", 0, $A35)+IF(G36="", 0, $A36)+IF(G37="", 0, $A37)+IF(G38="", 0, $A38)+IF(G39="", 0, $A39)+IF(G40="", 0, $A40)+IF(G41="", 0, $A41)+IF(G42="", 0, $A42)+IF(G43="",0,$A43)+IF(G44="",0,$A44)+IF(G45="",0,$A45)+IF(G46="",0,$A46)+IF(G47="",0,$A47)</f>
        <v>0</v>
      </c>
      <c r="U8" s="2">
        <f>IF(G23="", 0, 2)+IF(G24="", 0, 2)+IF(G25="", 0, 2)+IF(G26="", 0, 2)</f>
        <v>0</v>
      </c>
      <c r="V8" s="10">
        <f>IF(W8=FALSE, 1, 1.5)*(IF(G15="", 0, M15)+IF(G16="", 0, M16)+IF(G17="", 0, M17)+IF(G18="", 0, M18)+IF(G19="", 0, M19)+IF(G20="", 0, M20)+IF(G21="", 0, M21)+IF(G22="", 0, M22)+IF(G23="", 0, M23)+IF(G24="", 0, M24)+IF(G25="", 0, M25)+IF(G26="", 0, M26)+IF(G27="", 0, M27)+IF(G28="", 0, M28)+IF(G29="", 0, M29)+IF(OR(G29="", W8=FALSE), 0, 16.666666)+IF(G30="", 0, M30)+IF(OR(G30="", W8=FALSE), 0, 50)+IF(G31="", 0, M31)+IF(G32="", 0, M32)+IF(G33="", 0, M33)+IF(G34="", 0, M34)+IF(G35="", 0, M35)+IF(G36="", 0, M36)+IF(G37="", 0, M37)+IF(G38="", 0, M38)+IF(G39="", 0, M39)+IF(G40="", 0, M40)+IF(G41="", 0, M41)+IF(G42="", 0, M42)+IF(G43="", 0, M43)+IF(G44="", 0, M44)+IF(G45="", 0, M45)+IF(G46="", 0, M46)+IF(G47="", 0, M47))</f>
        <v>0</v>
      </c>
      <c r="W8" s="28" t="b">
        <v>0</v>
      </c>
    </row>
    <row r="9" spans="1:31" ht="15.75" customHeight="1" thickBot="1">
      <c r="H9" s="49"/>
      <c r="I9" s="50"/>
      <c r="J9" s="50"/>
      <c r="K9" s="50"/>
      <c r="L9" s="50"/>
      <c r="M9" s="51"/>
      <c r="R9" s="15"/>
      <c r="S9" s="2">
        <f t="shared" si="0"/>
        <v>0</v>
      </c>
      <c r="T9" s="2">
        <f>IF(H15="", 0, $A15)+IF(H16="", 0, $A16)+IF(H17="", 0, $A17)+IF(H18="", 0, $A18)+IF(H19="", 0, $A19)+IF(H20="", 0, $A20)+IF(H21="", 0, $A21)+IF(H22="", 0, $A22)+IF(H23="", 0, $A23)+IF(H24="", 0, $A24)+IF(H25="", 0, $A25)+IF(H26="", 0, $A26)+IF(H27="", 0, $A27)+IF(H28="", 0, $A28)+IF(H29="", 0, $A29)+IF(H30="", 0, $A30)+IF(H31="", 0, $A31)+IF(H32="", 0, $A32)+IF(H33="", 0, $A33)+IF(H34="", 0, $A34)+IF(H35="", 0, $A35)+IF(H36="", 0, $A36)+IF(H37="", 0, $A37)+IF(H38="", 0, $A38)+IF(H39="", 0, $A39)+IF(H40="", 0, $A40)+IF(H41="", 0, $A41)+IF(H42="", 0, $A42)+IF(H43="",0,$A43)+IF(H44="",0,$A44)+IF(H45="",0,$A45)+IF(H46="",0,$A46)+IF(H47="",0,$A47)</f>
        <v>0</v>
      </c>
      <c r="U9" s="2">
        <f>IF(H23="", 0, 2)+IF(H24="", 0, 2)+IF(H25="", 0, 2)+IF(H26="", 0, 2)</f>
        <v>0</v>
      </c>
      <c r="V9" s="10">
        <f>IF(W9=FALSE, 1, 1.5)*(IF(H15="", 0, M15)+IF(H16="", 0, M16)+IF(H17="", 0, M17)+IF(H18="", 0, M18)+IF(H19="", 0, M19)+IF(H20="", 0, M20)+IF(H21="", 0, M21)+IF(H22="", 0, M22)+IF(H23="", 0, M23)+IF(H24="", 0, M24)+IF(H25="", 0, M25)+IF(H26="", 0, M26)+IF(H27="", 0, M27)+IF(H28="", 0, M28)+IF(H29="", 0, M29)+IF(OR(H29="", W9=FALSE), 0, 16.666666)+IF(H30="", 0, M30)+IF(OR(H30="", W9=FALSE), 0, 50)+IF(H31="", 0, M31)+IF(H32="", 0, M32)+IF(H33="", 0, M33)+IF(H34="", 0, M34)+IF(H35="", 0, M35)+IF(H36="", 0, M36)+IF(H37="", 0, M37)+IF(H38="", 0, M38)+IF(H39="", 0, M39)+IF(H40="", 0, M40)+IF(H41="", 0, M41)+IF(H42="", 0, M42)+IF(H43="", 0, M43)+IF(H44="", 0, M44)+IF(H45="", 0, M45)+IF(H46="", 0, M46)+IF(H47="", 0, M47))</f>
        <v>0</v>
      </c>
      <c r="W9" s="28" t="b">
        <v>0</v>
      </c>
    </row>
    <row r="10" spans="1:31" ht="15.75" customHeight="1" thickBot="1">
      <c r="I10" s="49"/>
      <c r="J10" s="50"/>
      <c r="K10" s="50"/>
      <c r="L10" s="50"/>
      <c r="M10" s="50"/>
      <c r="N10" s="51"/>
      <c r="R10" s="15"/>
      <c r="S10" s="2">
        <f t="shared" si="0"/>
        <v>0</v>
      </c>
      <c r="T10" s="2">
        <f>IF(I15="", 0, $A15)+IF(I16="", 0, $A16)+IF(I17="", 0, $A17)+IF(I18="", 0, $A18)+IF(I19="", 0, $A19)+IF(I20="", 0, $A20)+IF(I21="", 0, $A21)+IF(I22="", 0, $A22)+IF(I23="", 0, $A23)+IF(I24="", 0, $A24)+IF(I25="", 0, $A25)+IF(I26="", 0, $A26)+IF(I27="", 0, $A27)+IF(I28="", 0, $A28)+IF(I29="", 0, $A29)+IF(I30="", 0, $A30)+IF(I31="", 0, $A31)+IF(I32="", 0, $A32)+IF(I33="", 0, $A33)+IF(I34="", 0, $A34)+IF(I35="", 0, $A35)+IF(I36="", 0, $A36)+IF(I37="", 0, $A37)+IF(I38="", 0, $A38)+IF(I39="", 0, $A39)+IF(I40="", 0, $A40)+IF(I41="", 0, $A41)+IF(I42="", 0, $A42)+IF(I43="",0,$A43)+IF(I44="",0,$A44)+IF(I45="",0,$A45)+IF(I46="",0,$A46)+IF(I47="",0,$A47)</f>
        <v>0</v>
      </c>
      <c r="U10" s="2">
        <f>IF(I23="", 0, 2)+IF(I24="", 0, 2)+IF(I25="", 0, 2)+IF(I26="", 0, 2)</f>
        <v>0</v>
      </c>
      <c r="V10" s="10">
        <f>IF(W10=FALSE, 1, 1.5)*(IF(I15="", 0, M15)+IF(I16="", 0, M16)+IF(I17="", 0, M17)+IF(I18="", 0, M18)+IF(I19="", 0, M19)+IF(I20="", 0, M20)+IF(I21="", 0, M21)+IF(I22="", 0, M22)+IF(I23="", 0, M23)+IF(I24="", 0, M24)+IF(I25="", 0, M25)+IF(I26="", 0, M26)+IF(I27="", 0, M27)+IF(I28="", 0, M28)+IF(I29="", 0, M29)+IF(OR(I29="", W10=FALSE), 0, 16.666666)+IF(I30="", 0, M30)+IF(OR(I30="", W10=FALSE), 0, 50)+IF(I31="", 0, M31)+IF(I32="", 0, M32)+IF(I33="", 0, M33)+IF(I34="", 0, M34)+IF(I35="", 0, M35)+IF(I36="", 0, M36)+IF(I37="", 0, M37)+IF(I38="", 0, M38)+IF(I39="", 0, M39)+IF(I40="", 0, M40)+IF(I41="", 0, M41)+IF(I42="", 0, M42)+IF(I43="", 0, M43)+IF(I44="", 0, M44)+IF(I45="", 0, M45)+IF(I46="", 0, M46)+IF(I47="", 0, M47))</f>
        <v>0</v>
      </c>
      <c r="W10" s="28" t="b">
        <v>0</v>
      </c>
    </row>
    <row r="11" spans="1:31" ht="15.75" customHeight="1" thickBot="1">
      <c r="J11" s="52"/>
      <c r="K11" s="53"/>
      <c r="L11" s="53"/>
      <c r="M11" s="53"/>
      <c r="N11" s="53"/>
      <c r="O11" s="54"/>
      <c r="R11" s="15"/>
      <c r="S11" s="2">
        <f t="shared" si="0"/>
        <v>0</v>
      </c>
      <c r="T11" s="2">
        <f>IF(J15="", 0, $A15)+IF(J16="", 0, $A16)+IF(J17="", 0, $A17)+IF(J18="", 0, $A18)+IF(J19="", 0, $A19)+IF(J20="", 0, $A20)+IF(J21="", 0, $A21)+IF(J22="", 0, $A22)+IF(J23="", 0, $A23)+IF(J24="", 0, $A24)+IF(J25="", 0, $A25)+IF(J26="", 0, $A26)+IF(J27="", 0, $A27)+IF(J28="", 0, $A28)+IF(J29="", 0, $A29)+IF(J30="", 0, $A30)+IF(J31="", 0, $A31)+IF(J32="", 0, $A32)+IF(J33="", 0, $A33)+IF(J34="", 0, $A34)+IF(J35="", 0, $A35)+IF(J36="", 0, $A36)+IF(J37="", 0, $A37)+IF(J38="", 0, $A38)+IF(J39="", 0, $A39)+IF(J40="", 0, $A40)+IF(J41="", 0, $A41)+IF(J42="", 0, $A42)+IF(J43="",0,$A43)+IF(J44="",0,$A44)+IF(J45="",0,$A45)+IF(J46="",0,$A46)+IF(J47="",0,$A47)</f>
        <v>0</v>
      </c>
      <c r="U11" s="2">
        <f>IF(J23="", 0, 2)+IF(J24="", 0, 2)+IF(J25="", 0, 2)+IF(J26="", 0, 2)</f>
        <v>0</v>
      </c>
      <c r="V11" s="10">
        <f>IF(W11=FALSE, 1, 1.5)*(IF(J15="", 0, M15)+IF(J16="", 0, M16)+IF(J17="", 0, M17)+IF(J18="", 0, M18)+IF(J19="", 0, M19)+IF(J20="", 0, M20)+IF(J21="", 0, M21)+IF(J22="", 0, M22)+IF(J23="", 0, M23)+IF(J24="", 0, M24)+IF(J25="", 0, M25)+IF(J26="", 0, M26)+IF(J27="", 0, M27)+IF(J28="", 0, M28)+IF(J29="", 0, M29)+IF(OR(J29="", W11=FALSE), 0, 16.666666)+IF(J30="", 0, M30)+IF(OR(J30="", W11=FALSE), 0, 50)+IF(J31="", 0, M31)+IF(J32="", 0, M32)+IF(J33="", 0, M33)+IF(J34="", 0, M34)+IF(J35="", 0, M35)+IF(J36="", 0, M36)+IF(J37="", 0, M37)+IF(J38="", 0, M38)+IF(J39="", 0, M39)+IF(J40="", 0, M40)+IF(J41="", 0, M41)+IF(J42="", 0, M42)+IF(J43="", 0, M43)+IF(J44="", 0, M44)+IF(J45="", 0, M45)+IF(J46="", 0, M46)+IF(J47="", 0, M47))</f>
        <v>0</v>
      </c>
      <c r="W11" s="28" t="b">
        <v>0</v>
      </c>
    </row>
    <row r="12" spans="1:31" ht="15.75" customHeight="1" thickBot="1">
      <c r="K12" s="55"/>
      <c r="L12" s="56"/>
      <c r="M12" s="56"/>
      <c r="N12" s="56"/>
      <c r="O12" s="56"/>
      <c r="P12" s="57"/>
      <c r="R12" s="15"/>
      <c r="S12" s="2">
        <f t="shared" si="0"/>
        <v>0</v>
      </c>
      <c r="T12" s="2">
        <f>IF(K15="", 0, $A15)+IF(K16="", 0, $A16)+IF(K17="", 0, $A17)+IF(K18="", 0, $A18)+IF(K19="", 0, $A19)+IF(K20="", 0, $A20)+IF(K21="", 0, $A21)+IF(K22="", 0, $A22)+IF(K23="", 0, $A23)+IF(K24="", 0, $A24)+IF(K25="", 0, $A25)+IF(K26="", 0, $A26)+IF(K27="", 0, $A27)+IF(K28="", 0, $A28)+IF(K29="", 0, $A29)+IF(K30="", 0, $A30)+IF(K31="", 0, $A31)+IF(K32="", 0, $A32)+IF(K33="", 0, $A33)+IF(K34="", 0, $A34)+IF(K35="", 0, $A35)+IF(K36="", 0, $A36)+IF(K37="", 0, $A37)+IF(K38="", 0, $A38)+IF(K39="", 0, $A39)+IF(K40="", 0, $A40)+IF(K41="", 0, $A41)+IF(K42="", 0, $A42)+IF(K43="",0,$A43)+IF(K44="",0,$A44)+IF(K45="",0,$A45)+IF(K46="",0,$A46)+IF(K47="",0,$A47)</f>
        <v>0</v>
      </c>
      <c r="U12" s="2">
        <f>IF(K23="", 0, 2)+IF(K24="", 0, 2)+IF(K25="", 0, 2)+IF(K26="", 0, 2)</f>
        <v>0</v>
      </c>
      <c r="V12" s="10">
        <f>IF(W12=FALSE, 1, 1.5)*(IF(K15="", 0, M15)+IF(K16="", 0, M16)+IF(K17="", 0, M17)+IF(K18="", 0, M18)+IF(K19="", 0, M19)+IF(K20="", 0, M20)+IF(K21="", 0, M21)+IF(K22="", 0, M22)+IF(K23="", 0, M23)+IF(K24="", 0, M24)+IF(K25="", 0, M25)+IF(K26="", 0, M26)+IF(K27="", 0, M27)+IF(K28="", 0, M28)+IF(K29="", 0, M29)+IF(OR(K29="", W12=FALSE), 0, 16.666666)+IF(K30="", 0, M30)+IF(OR(K30="", W12=FALSE), 0, 50)+IF(K31="", 0, M31)+IF(K32="", 0, M32)+IF(K33="", 0, M33)+IF(K34="", 0, M34)+IF(K35="", 0, M35)+IF(K36="", 0, M36)+IF(K37="", 0, M37)+IF(K38="", 0, M38)+IF(K39="", 0, M39)+IF(K40="", 0, M40)+IF(K41="", 0, M41)+IF(K42="", 0, M42)+IF(K43="", 0, M43)+IF(K44="", 0, M44)+IF(K45="", 0, M45)+IF(K46="", 0, M46)+IF(K47="", 0, M47))</f>
        <v>0</v>
      </c>
      <c r="W12" s="28" t="b">
        <v>0</v>
      </c>
    </row>
    <row r="13" spans="1:31" ht="15.75" customHeight="1" thickBot="1">
      <c r="L13" s="55"/>
      <c r="M13" s="56"/>
      <c r="N13" s="58"/>
      <c r="O13" s="58"/>
      <c r="P13" s="58"/>
      <c r="Q13" s="59"/>
      <c r="R13" s="16"/>
      <c r="S13" s="2">
        <f t="shared" si="0"/>
        <v>0</v>
      </c>
      <c r="T13" s="2">
        <f>IF(L15="", 0, $A15)+IF(L16="", 0, $A16)+IF(L17="", 0, $A17)+IF(L18="", 0, $A18)+IF(L19="", 0, $A19)+IF(L20="", 0, $A20)+IF(L21="", 0, $A21)+IF(L22="", 0, $A22)+IF(L23="", 0, $A23)+IF(L24="", 0, $A24)+IF(L25="", 0, $A25)+IF(L26="", 0, $A26)+IF(L27="", 0, $A27)+IF(L28="", 0, $A28)+IF(L29="", 0, $A29)+IF(L30="", 0, $A30)+IF(L31="", 0, $A31)+IF(L32="", 0, $A32)+IF(L33="", 0, $A33)+IF(L34="", 0, $A34)+IF(L35="", 0, $A35)+IF(L36="", 0, $A36)+IF(L37="", 0, $A37)+IF(L38="", 0, $A38)+IF(L39="", 0, $A39)+IF(L40="", 0, $A40)+IF(L41="", 0, $A41)+IF(L42="", 0, $A42)+IF(L43="",0,$A43)+IF(L44="",0,$A44)+IF(L45="",0,$A45)+IF(L46="",0,$A46)+IF(L47="",0,$A47)</f>
        <v>0</v>
      </c>
      <c r="U13" s="2">
        <f>IF(L23="", 0, 2)+IF(L24="", 0, 2)+IF(L25="", 0, 2)+IF(L26="", 0, 2)</f>
        <v>0</v>
      </c>
      <c r="V13" s="10">
        <f>IF(W13=FALSE, 1, 1.5)*(IF(L15="", 0, M15)+IF(L16="", 0, M16)+IF(L17="", 0, M17)+IF(L18="", 0, M18)+IF(L19="", 0, M19)+IF(L20="", 0, M20)+IF(L21="", 0, M21)+IF(L22="", 0, M22)+IF(L23="", 0, M23)+IF(L24="", 0, M24)+IF(L25="", 0, M25)+IF(L26="", 0, M26)+IF(L27="", 0, M27)+IF(L28="", 0, M28)+IF(L29="", 0, M29)+IF(OR(L29="", W13=FALSE), 0, 16.666666)+IF(L30="", 0, M30)+IF(OR(L30="", W13=FALSE), 0, 50)+IF(L31="", 0, M31)+IF(L32="", 0, M32)+IF(L33="", 0, M33)+IF(L34="", 0, M34)+IF(L35="", 0, M35)+IF(L36="", 0, M36)+IF(L37="", 0, M37)+IF(L38="", 0, M38)+IF(L39="", 0, M39)+IF(L40="", 0, M40)+IF(L41="", 0, M41)+IF(L42="", 0, M42)+IF(L43="", 0, M43)+IF(L44="", 0, M44)+IF(L45="", 0, M45)+IF(L46="", 0, M46)+IF(L47="", 0, M47))</f>
        <v>0</v>
      </c>
      <c r="W13" s="28" t="b">
        <v>0</v>
      </c>
    </row>
    <row r="14" spans="1:31" ht="15.75" customHeight="1" thickBot="1">
      <c r="M14" s="3" t="s">
        <v>12</v>
      </c>
      <c r="R14" s="15"/>
    </row>
    <row r="15" spans="1:31" ht="15.75" thickBot="1">
      <c r="A15" s="42">
        <v>2</v>
      </c>
      <c r="B15" s="4" t="s">
        <v>35</v>
      </c>
      <c r="C15" s="12"/>
      <c r="D15" s="13"/>
      <c r="E15" s="13"/>
      <c r="F15" s="13"/>
      <c r="G15" s="13"/>
      <c r="H15" s="13"/>
      <c r="I15" s="13"/>
      <c r="J15" s="13"/>
      <c r="K15" s="13"/>
      <c r="L15" s="14"/>
      <c r="M15" s="7">
        <v>35</v>
      </c>
    </row>
    <row r="16" spans="1:31" ht="15.75" thickBot="1">
      <c r="A16" s="42">
        <v>2</v>
      </c>
      <c r="B16" s="4" t="s">
        <v>36</v>
      </c>
      <c r="C16" s="12"/>
      <c r="D16" s="13"/>
      <c r="E16" s="13"/>
      <c r="F16" s="13"/>
      <c r="G16" s="13"/>
      <c r="H16" s="13"/>
      <c r="I16" s="13"/>
      <c r="J16" s="13"/>
      <c r="K16" s="13"/>
      <c r="L16" s="14"/>
      <c r="M16" s="7">
        <v>45</v>
      </c>
      <c r="N16" s="29"/>
      <c r="O16" s="30" t="s">
        <v>27</v>
      </c>
      <c r="P16" s="55"/>
      <c r="Q16" s="58"/>
      <c r="R16" s="58"/>
      <c r="S16" s="58"/>
      <c r="T16" s="58"/>
      <c r="U16" s="58"/>
      <c r="V16" s="59"/>
    </row>
    <row r="17" spans="1:23" ht="15.75" thickBot="1">
      <c r="A17" s="42">
        <v>2</v>
      </c>
      <c r="B17" s="4" t="s">
        <v>37</v>
      </c>
      <c r="C17" s="12"/>
      <c r="D17" s="13"/>
      <c r="E17" s="13"/>
      <c r="F17" s="13"/>
      <c r="G17" s="13"/>
      <c r="H17" s="13"/>
      <c r="I17" s="13"/>
      <c r="J17" s="13"/>
      <c r="K17" s="13"/>
      <c r="L17" s="14"/>
      <c r="M17" s="7">
        <v>55</v>
      </c>
      <c r="N17" s="29"/>
      <c r="O17" s="30" t="s">
        <v>11</v>
      </c>
      <c r="P17" s="55"/>
      <c r="Q17" s="58"/>
      <c r="R17" s="58"/>
      <c r="S17" s="58"/>
      <c r="T17" s="58"/>
      <c r="U17" s="58"/>
      <c r="V17" s="59"/>
    </row>
    <row r="18" spans="1:23" ht="15.75" thickBot="1">
      <c r="A18" s="42">
        <v>12</v>
      </c>
      <c r="B18" s="4" t="s">
        <v>38</v>
      </c>
      <c r="C18" s="12"/>
      <c r="D18" s="13"/>
      <c r="E18" s="13"/>
      <c r="F18" s="13"/>
      <c r="G18" s="13"/>
      <c r="H18" s="13"/>
      <c r="I18" s="13"/>
      <c r="J18" s="13"/>
      <c r="K18" s="13"/>
      <c r="L18" s="14"/>
      <c r="M18" s="7">
        <v>95</v>
      </c>
      <c r="N18" s="29"/>
      <c r="O18" s="30" t="s">
        <v>5</v>
      </c>
      <c r="P18" s="55"/>
      <c r="Q18" s="58"/>
      <c r="R18" s="58"/>
      <c r="S18" s="58"/>
      <c r="T18" s="58"/>
      <c r="U18" s="58"/>
      <c r="V18" s="59"/>
    </row>
    <row r="19" spans="1:23" ht="15.75" thickBot="1">
      <c r="A19" s="42">
        <v>24</v>
      </c>
      <c r="B19" s="5" t="s">
        <v>39</v>
      </c>
      <c r="C19" s="12"/>
      <c r="D19" s="13"/>
      <c r="E19" s="13"/>
      <c r="F19" s="13"/>
      <c r="G19" s="13"/>
      <c r="H19" s="13"/>
      <c r="I19" s="13"/>
      <c r="J19" s="13"/>
      <c r="K19" s="13"/>
      <c r="L19" s="14"/>
      <c r="M19" s="7">
        <v>200</v>
      </c>
      <c r="N19" s="29"/>
      <c r="O19" s="29"/>
      <c r="P19" s="62"/>
      <c r="Q19" s="63"/>
      <c r="R19" s="63"/>
      <c r="S19" s="63"/>
      <c r="T19" s="63"/>
      <c r="U19" s="63"/>
      <c r="V19" s="64"/>
    </row>
    <row r="20" spans="1:23" ht="15.75" thickBot="1">
      <c r="A20" s="42">
        <v>0</v>
      </c>
      <c r="B20" s="5" t="s">
        <v>46</v>
      </c>
      <c r="C20" s="12"/>
      <c r="D20" s="13"/>
      <c r="E20" s="13"/>
      <c r="F20" s="13"/>
      <c r="G20" s="13"/>
      <c r="H20" s="13"/>
      <c r="I20" s="13"/>
      <c r="J20" s="13"/>
      <c r="K20" s="13"/>
      <c r="L20" s="14"/>
      <c r="M20" s="7">
        <v>10</v>
      </c>
      <c r="N20" s="29"/>
      <c r="O20" s="30" t="s">
        <v>6</v>
      </c>
      <c r="P20" s="55"/>
      <c r="Q20" s="58"/>
      <c r="R20" s="58"/>
      <c r="S20" s="58"/>
      <c r="T20" s="58"/>
      <c r="U20" s="58"/>
      <c r="V20" s="59"/>
    </row>
    <row r="21" spans="1:23" ht="15.75" thickBot="1">
      <c r="A21" s="42">
        <v>2</v>
      </c>
      <c r="B21" s="5" t="s">
        <v>40</v>
      </c>
      <c r="C21" s="12"/>
      <c r="D21" s="13"/>
      <c r="E21" s="13"/>
      <c r="F21" s="13"/>
      <c r="G21" s="13"/>
      <c r="H21" s="13"/>
      <c r="I21" s="13"/>
      <c r="J21" s="13"/>
      <c r="K21" s="13"/>
      <c r="L21" s="14"/>
      <c r="M21" s="7">
        <v>150</v>
      </c>
      <c r="N21" s="29"/>
      <c r="O21" s="30" t="s">
        <v>7</v>
      </c>
      <c r="P21" s="55"/>
      <c r="Q21" s="58"/>
      <c r="R21" s="58"/>
      <c r="S21" s="58"/>
      <c r="T21" s="58"/>
      <c r="U21" s="58"/>
      <c r="V21" s="59"/>
    </row>
    <row r="22" spans="1:23" ht="15.75" thickBot="1">
      <c r="A22" s="42">
        <v>2</v>
      </c>
      <c r="B22" s="6" t="s">
        <v>45</v>
      </c>
      <c r="C22" s="12"/>
      <c r="D22" s="13"/>
      <c r="E22" s="13"/>
      <c r="F22" s="13"/>
      <c r="G22" s="13"/>
      <c r="H22" s="13"/>
      <c r="I22" s="13"/>
      <c r="J22" s="13"/>
      <c r="K22" s="13"/>
      <c r="L22" s="14"/>
      <c r="M22" s="7">
        <v>20</v>
      </c>
      <c r="N22" s="29"/>
      <c r="O22" s="30" t="s">
        <v>10</v>
      </c>
      <c r="P22" s="55"/>
      <c r="Q22" s="58"/>
      <c r="R22" s="58"/>
      <c r="S22" s="58"/>
      <c r="T22" s="58"/>
      <c r="U22" s="58"/>
      <c r="V22" s="59"/>
    </row>
    <row r="23" spans="1:23" ht="15.75" thickBot="1">
      <c r="A23" s="42">
        <v>0</v>
      </c>
      <c r="B23" s="5" t="s">
        <v>15</v>
      </c>
      <c r="C23" s="12"/>
      <c r="D23" s="13"/>
      <c r="E23" s="13"/>
      <c r="F23" s="13"/>
      <c r="G23" s="13"/>
      <c r="H23" s="13"/>
      <c r="I23" s="13"/>
      <c r="J23" s="13"/>
      <c r="K23" s="13"/>
      <c r="L23" s="14"/>
      <c r="M23" s="7">
        <v>40</v>
      </c>
    </row>
    <row r="24" spans="1:23" ht="15.75" thickBot="1">
      <c r="A24" s="42">
        <v>0</v>
      </c>
      <c r="B24" s="6" t="s">
        <v>17</v>
      </c>
      <c r="C24" s="12"/>
      <c r="D24" s="13"/>
      <c r="E24" s="13"/>
      <c r="F24" s="13"/>
      <c r="G24" s="13"/>
      <c r="H24" s="13"/>
      <c r="I24" s="13"/>
      <c r="J24" s="13"/>
      <c r="K24" s="13"/>
      <c r="L24" s="14"/>
      <c r="M24" s="7">
        <v>60</v>
      </c>
      <c r="W24" s="1"/>
    </row>
    <row r="25" spans="1:23" ht="16.5" thickBot="1">
      <c r="A25" s="42">
        <v>0</v>
      </c>
      <c r="B25" s="5" t="s">
        <v>8</v>
      </c>
      <c r="C25" s="12"/>
      <c r="D25" s="13"/>
      <c r="E25" s="13"/>
      <c r="F25" s="13"/>
      <c r="G25" s="13"/>
      <c r="H25" s="13"/>
      <c r="I25" s="13"/>
      <c r="J25" s="13"/>
      <c r="K25" s="13"/>
      <c r="L25" s="14"/>
      <c r="M25" s="7">
        <v>40</v>
      </c>
      <c r="O25" s="17" t="s">
        <v>23</v>
      </c>
      <c r="P25" s="18"/>
      <c r="Q25" s="18"/>
      <c r="R25" s="18"/>
      <c r="S25" s="18"/>
      <c r="T25" s="18"/>
      <c r="U25" s="19"/>
      <c r="V25" s="20"/>
    </row>
    <row r="26" spans="1:23" ht="16.5" thickBot="1">
      <c r="A26" s="42">
        <v>0</v>
      </c>
      <c r="B26" s="6" t="s">
        <v>18</v>
      </c>
      <c r="C26" s="12"/>
      <c r="D26" s="13"/>
      <c r="E26" s="13"/>
      <c r="F26" s="13"/>
      <c r="G26" s="13"/>
      <c r="H26" s="13"/>
      <c r="I26" s="13"/>
      <c r="J26" s="13"/>
      <c r="K26" s="13"/>
      <c r="L26" s="14"/>
      <c r="M26" s="7">
        <v>60</v>
      </c>
      <c r="O26" s="20" t="s">
        <v>24</v>
      </c>
      <c r="P26" s="21"/>
      <c r="Q26" s="21"/>
      <c r="R26" s="21"/>
      <c r="S26" s="21"/>
      <c r="T26" s="21"/>
      <c r="U26" s="22"/>
      <c r="V26" s="20"/>
    </row>
    <row r="27" spans="1:23" ht="16.5" thickBot="1">
      <c r="A27" s="42">
        <v>2</v>
      </c>
      <c r="B27" s="6" t="s">
        <v>28</v>
      </c>
      <c r="C27" s="12"/>
      <c r="D27" s="13"/>
      <c r="E27" s="13"/>
      <c r="F27" s="13"/>
      <c r="G27" s="13"/>
      <c r="H27" s="13"/>
      <c r="I27" s="13"/>
      <c r="J27" s="13"/>
      <c r="K27" s="13"/>
      <c r="L27" s="14"/>
      <c r="M27" s="7">
        <v>95</v>
      </c>
      <c r="O27" s="20" t="s">
        <v>25</v>
      </c>
      <c r="P27" s="21"/>
      <c r="Q27" s="21"/>
      <c r="R27" s="21"/>
      <c r="S27" s="21"/>
      <c r="T27" s="21"/>
      <c r="U27" s="22"/>
      <c r="V27" s="20"/>
    </row>
    <row r="28" spans="1:23" ht="16.5" thickBot="1">
      <c r="A28" s="42">
        <v>2</v>
      </c>
      <c r="B28" s="5" t="s">
        <v>14</v>
      </c>
      <c r="C28" s="12"/>
      <c r="D28" s="13"/>
      <c r="E28" s="13"/>
      <c r="F28" s="13"/>
      <c r="G28" s="13"/>
      <c r="H28" s="13"/>
      <c r="I28" s="13"/>
      <c r="J28" s="13"/>
      <c r="K28" s="13"/>
      <c r="L28" s="14"/>
      <c r="M28" s="7">
        <v>100</v>
      </c>
      <c r="O28" s="20" t="s">
        <v>26</v>
      </c>
      <c r="P28" s="21"/>
      <c r="Q28" s="21"/>
      <c r="R28" s="21"/>
      <c r="S28" s="21"/>
      <c r="T28" s="21"/>
      <c r="U28" s="22"/>
      <c r="V28" s="20"/>
    </row>
    <row r="29" spans="1:23" ht="15.75" thickBot="1">
      <c r="A29" s="42">
        <v>2</v>
      </c>
      <c r="B29" s="5" t="s">
        <v>33</v>
      </c>
      <c r="C29" s="12"/>
      <c r="D29" s="13"/>
      <c r="E29" s="13"/>
      <c r="F29" s="13"/>
      <c r="G29" s="13"/>
      <c r="H29" s="13"/>
      <c r="I29" s="13"/>
      <c r="J29" s="13"/>
      <c r="K29" s="13"/>
      <c r="L29" s="14"/>
      <c r="M29" s="7">
        <v>50</v>
      </c>
      <c r="O29" s="23"/>
      <c r="P29" s="24"/>
      <c r="Q29" s="24"/>
      <c r="R29" s="24"/>
      <c r="S29" s="24"/>
      <c r="T29" s="24"/>
      <c r="U29" s="25"/>
      <c r="V29" s="26"/>
    </row>
    <row r="30" spans="1:23" ht="15.75" thickBot="1">
      <c r="A30" s="42">
        <v>2</v>
      </c>
      <c r="B30" s="6" t="s">
        <v>34</v>
      </c>
      <c r="C30" s="12"/>
      <c r="D30" s="13"/>
      <c r="E30" s="13"/>
      <c r="F30" s="13"/>
      <c r="G30" s="13"/>
      <c r="H30" s="13"/>
      <c r="I30" s="13"/>
      <c r="J30" s="13"/>
      <c r="K30" s="13"/>
      <c r="L30" s="14"/>
      <c r="M30" s="7">
        <v>150</v>
      </c>
    </row>
    <row r="31" spans="1:23" ht="15.75" thickBot="1">
      <c r="A31" s="42">
        <v>2</v>
      </c>
      <c r="B31" s="6" t="s">
        <v>47</v>
      </c>
      <c r="C31" s="12"/>
      <c r="D31" s="13"/>
      <c r="E31" s="13"/>
      <c r="F31" s="13"/>
      <c r="G31" s="13"/>
      <c r="H31" s="13"/>
      <c r="I31" s="13"/>
      <c r="J31" s="13"/>
      <c r="K31" s="13"/>
      <c r="L31" s="14"/>
      <c r="M31" s="7">
        <v>45</v>
      </c>
    </row>
    <row r="32" spans="1:23" ht="15.75" thickBot="1">
      <c r="A32" s="42">
        <v>2</v>
      </c>
      <c r="B32" s="6" t="s">
        <v>0</v>
      </c>
      <c r="C32" s="12"/>
      <c r="D32" s="13"/>
      <c r="E32" s="13"/>
      <c r="F32" s="13"/>
      <c r="G32" s="13"/>
      <c r="H32" s="13"/>
      <c r="I32" s="13"/>
      <c r="J32" s="13"/>
      <c r="K32" s="13"/>
      <c r="L32" s="14"/>
      <c r="M32" s="7">
        <v>25</v>
      </c>
    </row>
    <row r="33" spans="1:22" ht="15.75" thickBot="1">
      <c r="A33" s="42">
        <v>2</v>
      </c>
      <c r="B33" s="5" t="s">
        <v>48</v>
      </c>
      <c r="C33" s="12"/>
      <c r="D33" s="13"/>
      <c r="E33" s="13"/>
      <c r="F33" s="13"/>
      <c r="G33" s="13"/>
      <c r="H33" s="13"/>
      <c r="I33" s="13"/>
      <c r="J33" s="13"/>
      <c r="K33" s="13"/>
      <c r="L33" s="14"/>
      <c r="M33" s="7">
        <v>10</v>
      </c>
    </row>
    <row r="34" spans="1:22" ht="15.75" thickBot="1">
      <c r="A34" s="42">
        <v>2</v>
      </c>
      <c r="B34" s="5" t="s">
        <v>1</v>
      </c>
      <c r="C34" s="12"/>
      <c r="D34" s="13"/>
      <c r="E34" s="13"/>
      <c r="F34" s="13"/>
      <c r="G34" s="13"/>
      <c r="H34" s="13"/>
      <c r="I34" s="13"/>
      <c r="J34" s="13"/>
      <c r="K34" s="13"/>
      <c r="L34" s="14"/>
      <c r="M34" s="7">
        <v>5</v>
      </c>
    </row>
    <row r="35" spans="1:22" ht="15.75" thickBot="1">
      <c r="A35" s="42">
        <v>4</v>
      </c>
      <c r="B35" s="5" t="s">
        <v>41</v>
      </c>
      <c r="C35" s="12"/>
      <c r="D35" s="13"/>
      <c r="E35" s="13"/>
      <c r="F35" s="13"/>
      <c r="G35" s="13"/>
      <c r="H35" s="13"/>
      <c r="I35" s="13"/>
      <c r="J35" s="13"/>
      <c r="K35" s="13"/>
      <c r="L35" s="14"/>
      <c r="M35" s="7">
        <v>120</v>
      </c>
    </row>
    <row r="36" spans="1:22" ht="15.75" thickBot="1">
      <c r="A36" s="42">
        <v>2</v>
      </c>
      <c r="B36" s="6" t="s">
        <v>49</v>
      </c>
      <c r="C36" s="12"/>
      <c r="D36" s="13"/>
      <c r="E36" s="13"/>
      <c r="F36" s="13"/>
      <c r="G36" s="13"/>
      <c r="H36" s="13"/>
      <c r="I36" s="13"/>
      <c r="J36" s="13"/>
      <c r="K36" s="13"/>
      <c r="L36" s="14"/>
      <c r="M36" s="7">
        <v>10</v>
      </c>
      <c r="U36" t="s">
        <v>16</v>
      </c>
    </row>
    <row r="37" spans="1:22" ht="15.75" thickBot="1">
      <c r="A37" s="42">
        <v>2</v>
      </c>
      <c r="B37" s="6" t="s">
        <v>50</v>
      </c>
      <c r="C37" s="12"/>
      <c r="D37" s="13"/>
      <c r="E37" s="13"/>
      <c r="F37" s="13"/>
      <c r="G37" s="13"/>
      <c r="H37" s="13"/>
      <c r="I37" s="13"/>
      <c r="J37" s="13"/>
      <c r="K37" s="13"/>
      <c r="L37" s="14"/>
      <c r="M37" s="7">
        <v>20</v>
      </c>
    </row>
    <row r="38" spans="1:22" ht="15.75" thickBot="1">
      <c r="A38" s="42">
        <v>2</v>
      </c>
      <c r="B38" s="6" t="s">
        <v>42</v>
      </c>
      <c r="C38" s="12"/>
      <c r="D38" s="13"/>
      <c r="E38" s="13"/>
      <c r="F38" s="13"/>
      <c r="G38" s="13"/>
      <c r="H38" s="13"/>
      <c r="I38" s="13"/>
      <c r="J38" s="13"/>
      <c r="K38" s="13"/>
      <c r="L38" s="14"/>
      <c r="M38" s="7">
        <v>55</v>
      </c>
      <c r="O38" s="60" t="s">
        <v>31</v>
      </c>
      <c r="P38" s="60"/>
      <c r="Q38" s="60"/>
      <c r="R38" s="60"/>
      <c r="S38" s="60"/>
      <c r="T38" s="60"/>
      <c r="U38" s="60"/>
      <c r="V38" s="60"/>
    </row>
    <row r="39" spans="1:22" ht="15.75" thickBot="1">
      <c r="A39" s="42">
        <v>2</v>
      </c>
      <c r="B39" s="6" t="s">
        <v>51</v>
      </c>
      <c r="C39" s="12"/>
      <c r="D39" s="13"/>
      <c r="E39" s="13"/>
      <c r="F39" s="13"/>
      <c r="G39" s="13"/>
      <c r="H39" s="13"/>
      <c r="I39" s="13"/>
      <c r="J39" s="13"/>
      <c r="K39" s="13"/>
      <c r="L39" s="14"/>
      <c r="M39" s="7">
        <v>50</v>
      </c>
      <c r="O39" s="61" t="s">
        <v>32</v>
      </c>
      <c r="P39" s="61"/>
      <c r="Q39" s="61"/>
      <c r="R39" s="61"/>
      <c r="S39" s="61"/>
      <c r="T39" s="61"/>
      <c r="U39" s="61"/>
      <c r="V39" s="31"/>
    </row>
    <row r="40" spans="1:22" ht="15.75" thickBot="1">
      <c r="A40" s="42">
        <v>2</v>
      </c>
      <c r="B40" s="6" t="s">
        <v>52</v>
      </c>
      <c r="C40" s="12"/>
      <c r="D40" s="13"/>
      <c r="E40" s="13"/>
      <c r="F40" s="13"/>
      <c r="G40" s="13"/>
      <c r="H40" s="13"/>
      <c r="I40" s="13"/>
      <c r="J40" s="13"/>
      <c r="K40" s="13"/>
      <c r="L40" s="14"/>
      <c r="M40" s="35">
        <v>15</v>
      </c>
      <c r="N40" s="36" t="s">
        <v>44</v>
      </c>
      <c r="O40" s="37"/>
      <c r="P40" s="37"/>
      <c r="Q40" s="39"/>
      <c r="R40" s="39"/>
      <c r="S40" s="39"/>
      <c r="T40" s="39"/>
      <c r="U40" s="39"/>
      <c r="V40" s="40"/>
    </row>
    <row r="41" spans="1:22" ht="15.75" thickBot="1">
      <c r="A41" s="42">
        <v>2</v>
      </c>
      <c r="B41" s="32" t="s">
        <v>53</v>
      </c>
      <c r="C41" s="12"/>
      <c r="D41" s="13"/>
      <c r="E41" s="13"/>
      <c r="F41" s="13"/>
      <c r="G41" s="13"/>
      <c r="H41" s="13"/>
      <c r="I41" s="13"/>
      <c r="J41" s="13"/>
      <c r="K41" s="13"/>
      <c r="L41" s="14"/>
      <c r="M41" s="35">
        <v>20</v>
      </c>
      <c r="N41" s="43"/>
      <c r="O41" s="44"/>
      <c r="P41" s="44"/>
      <c r="Q41" s="44"/>
      <c r="R41" s="44"/>
      <c r="S41" s="44"/>
      <c r="T41" s="44"/>
      <c r="U41" s="44"/>
      <c r="V41" s="45"/>
    </row>
    <row r="42" spans="1:22" ht="15.75" thickBot="1">
      <c r="A42" s="42">
        <v>2</v>
      </c>
      <c r="B42" s="5" t="s">
        <v>54</v>
      </c>
      <c r="C42" s="12"/>
      <c r="D42" s="13"/>
      <c r="E42" s="13"/>
      <c r="F42" s="13"/>
      <c r="G42" s="13"/>
      <c r="H42" s="13"/>
      <c r="I42" s="13"/>
      <c r="J42" s="13"/>
      <c r="K42" s="13"/>
      <c r="L42" s="14"/>
      <c r="M42" s="35">
        <v>40</v>
      </c>
      <c r="N42" s="43"/>
      <c r="O42" s="44"/>
      <c r="P42" s="44"/>
      <c r="Q42" s="44"/>
      <c r="R42" s="44"/>
      <c r="S42" s="44"/>
      <c r="T42" s="44"/>
      <c r="U42" s="44"/>
      <c r="V42" s="45"/>
    </row>
    <row r="43" spans="1:22" ht="15.75" thickBot="1">
      <c r="A43" s="42">
        <v>2</v>
      </c>
      <c r="B43" s="6" t="s">
        <v>55</v>
      </c>
      <c r="C43" s="12"/>
      <c r="D43" s="13"/>
      <c r="E43" s="13"/>
      <c r="F43" s="13"/>
      <c r="G43" s="13"/>
      <c r="H43" s="13"/>
      <c r="I43" s="13"/>
      <c r="J43" s="13"/>
      <c r="K43" s="13"/>
      <c r="L43" s="14"/>
      <c r="M43" s="35">
        <v>25</v>
      </c>
      <c r="N43" s="43"/>
      <c r="O43" s="44"/>
      <c r="P43" s="44"/>
      <c r="Q43" s="44"/>
      <c r="R43" s="44"/>
      <c r="S43" s="44"/>
      <c r="T43" s="44"/>
      <c r="U43" s="44"/>
      <c r="V43" s="45"/>
    </row>
    <row r="44" spans="1:22" ht="15.75" thickBot="1">
      <c r="A44" s="42">
        <v>2</v>
      </c>
      <c r="B44" s="5" t="s">
        <v>43</v>
      </c>
      <c r="C44" s="12"/>
      <c r="D44" s="13"/>
      <c r="E44" s="13"/>
      <c r="F44" s="13"/>
      <c r="G44" s="13"/>
      <c r="H44" s="13"/>
      <c r="I44" s="13"/>
      <c r="J44" s="13"/>
      <c r="K44" s="13"/>
      <c r="L44" s="14"/>
      <c r="M44" s="35">
        <v>45</v>
      </c>
      <c r="N44" s="43"/>
      <c r="O44" s="44"/>
      <c r="P44" s="44"/>
      <c r="Q44" s="44"/>
      <c r="R44" s="44"/>
      <c r="S44" s="44"/>
      <c r="T44" s="44"/>
      <c r="U44" s="44"/>
      <c r="V44" s="45"/>
    </row>
    <row r="45" spans="1:22" ht="15.75" thickBot="1">
      <c r="A45" s="42">
        <v>2</v>
      </c>
      <c r="B45" s="5" t="s">
        <v>56</v>
      </c>
      <c r="C45" s="12"/>
      <c r="D45" s="13"/>
      <c r="E45" s="13"/>
      <c r="F45" s="13"/>
      <c r="G45" s="13"/>
      <c r="H45" s="13"/>
      <c r="I45" s="13"/>
      <c r="J45" s="13"/>
      <c r="K45" s="13"/>
      <c r="L45" s="14"/>
      <c r="M45" s="35">
        <v>30</v>
      </c>
      <c r="N45" s="43"/>
      <c r="O45" s="44"/>
      <c r="P45" s="44"/>
      <c r="Q45" s="44"/>
      <c r="R45" s="44"/>
      <c r="S45" s="44"/>
      <c r="T45" s="44"/>
      <c r="U45" s="44"/>
      <c r="V45" s="45"/>
    </row>
    <row r="46" spans="1:22" ht="15.75" thickBot="1">
      <c r="A46" s="42">
        <v>2</v>
      </c>
      <c r="B46" s="5" t="s">
        <v>57</v>
      </c>
      <c r="C46" s="12"/>
      <c r="D46" s="13"/>
      <c r="E46" s="13"/>
      <c r="F46" s="13"/>
      <c r="G46" s="13"/>
      <c r="H46" s="13"/>
      <c r="I46" s="13"/>
      <c r="J46" s="13"/>
      <c r="K46" s="13"/>
      <c r="L46" s="14"/>
      <c r="M46" s="35">
        <v>50</v>
      </c>
      <c r="N46" s="43"/>
      <c r="O46" s="44"/>
      <c r="P46" s="44"/>
      <c r="Q46" s="44"/>
      <c r="R46" s="44"/>
      <c r="S46" s="44"/>
      <c r="T46" s="44"/>
      <c r="U46" s="44"/>
      <c r="V46" s="45"/>
    </row>
    <row r="47" spans="1:22" ht="15.75" thickBot="1">
      <c r="A47" s="42">
        <v>2</v>
      </c>
      <c r="B47" s="5" t="s">
        <v>13</v>
      </c>
      <c r="C47" s="12"/>
      <c r="D47" s="13"/>
      <c r="E47" s="13"/>
      <c r="F47" s="13"/>
      <c r="G47" s="13"/>
      <c r="H47" s="13"/>
      <c r="I47" s="13"/>
      <c r="J47" s="13"/>
      <c r="K47" s="13"/>
      <c r="L47" s="14"/>
      <c r="M47" s="35">
        <v>100</v>
      </c>
      <c r="N47" s="43"/>
      <c r="O47" s="44"/>
      <c r="P47" s="44"/>
      <c r="Q47" s="44"/>
      <c r="R47" s="44"/>
      <c r="S47" s="44"/>
      <c r="T47" s="44"/>
      <c r="U47" s="44"/>
      <c r="V47" s="45"/>
    </row>
    <row r="48" spans="1:22">
      <c r="B48" s="11"/>
      <c r="N48" s="43"/>
      <c r="O48" s="44"/>
      <c r="P48" s="44"/>
      <c r="Q48" s="44"/>
      <c r="R48" s="44"/>
      <c r="S48" s="44"/>
      <c r="T48" s="44"/>
      <c r="U48" s="44"/>
      <c r="V48" s="45"/>
    </row>
    <row r="49" spans="2:22">
      <c r="N49" s="46"/>
      <c r="O49" s="47"/>
      <c r="P49" s="47"/>
      <c r="Q49" s="47"/>
      <c r="R49" s="47"/>
      <c r="S49" s="47"/>
      <c r="T49" s="47"/>
      <c r="U49" s="47"/>
      <c r="V49" s="48"/>
    </row>
    <row r="50" spans="2:22">
      <c r="B50" s="33" t="s">
        <v>29</v>
      </c>
      <c r="V50" s="34" t="s">
        <v>30</v>
      </c>
    </row>
  </sheetData>
  <sheetProtection password="9B74" sheet="1" objects="1" scenarios="1" selectLockedCells="1"/>
  <mergeCells count="24">
    <mergeCell ref="B1:S1"/>
    <mergeCell ref="Q2:T2"/>
    <mergeCell ref="U2:V2"/>
    <mergeCell ref="G8:L8"/>
    <mergeCell ref="H9:M9"/>
    <mergeCell ref="C3:H3"/>
    <mergeCell ref="C4:H4"/>
    <mergeCell ref="D5:I5"/>
    <mergeCell ref="E6:J6"/>
    <mergeCell ref="F7:K7"/>
    <mergeCell ref="N41:V49"/>
    <mergeCell ref="I10:N10"/>
    <mergeCell ref="J11:O11"/>
    <mergeCell ref="K12:P12"/>
    <mergeCell ref="L13:Q13"/>
    <mergeCell ref="P21:V21"/>
    <mergeCell ref="P22:V22"/>
    <mergeCell ref="O38:V38"/>
    <mergeCell ref="O39:U39"/>
    <mergeCell ref="P16:V16"/>
    <mergeCell ref="P17:V17"/>
    <mergeCell ref="P18:V18"/>
    <mergeCell ref="P19:V19"/>
    <mergeCell ref="P20:V20"/>
  </mergeCells>
  <hyperlinks>
    <hyperlink ref="V50" r:id="rId1"/>
  </hyperlinks>
  <pageMargins left="0.1" right="0" top="0.1" bottom="0" header="0" footer="0"/>
  <pageSetup orientation="portrait" r:id="rId2"/>
  <drawing r:id="rId3"/>
  <legacyDrawing r:id="rId4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>
      <selection activeCell="A26" sqref="A26"/>
    </sheetView>
  </sheetViews>
  <sheetFormatPr defaultRowHeight="15"/>
  <sheetData>
    <row r="1" spans="1:1">
      <c r="A1" t="b">
        <v>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zandblilla@charter.net</cp:lastModifiedBy>
  <cp:lastPrinted>2022-07-14T16:34:30Z</cp:lastPrinted>
  <dcterms:created xsi:type="dcterms:W3CDTF">2022-01-31T02:06:36Z</dcterms:created>
  <dcterms:modified xsi:type="dcterms:W3CDTF">2022-07-14T16:34:37Z</dcterms:modified>
</cp:coreProperties>
</file>